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meilers\Desktop\upload\"/>
    </mc:Choice>
  </mc:AlternateContent>
  <xr:revisionPtr revIDLastSave="0" documentId="13_ncr:1_{B67A6555-D72D-4932-91AF-0FC3C7C33DB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| Brainstorming" sheetId="26" r:id="rId1"/>
    <sheet name="2 | Nutzwertanalyse" sheetId="30" r:id="rId2"/>
  </sheets>
  <definedNames>
    <definedName name="_xlnm.Print_Area" localSheetId="0">'1| Brainstorming'!$B$2:$D$46</definedName>
    <definedName name="_xlnm.Print_Area" localSheetId="1">'2 | Nutzwertanalyse'!$A$1:$R$75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58" i="30" l="1"/>
  <c r="D58" i="30"/>
  <c r="C59" i="30"/>
  <c r="D59" i="30"/>
  <c r="C60" i="30"/>
  <c r="D60" i="30"/>
  <c r="C61" i="30"/>
  <c r="D61" i="30"/>
  <c r="C62" i="30"/>
  <c r="D62" i="30"/>
  <c r="C63" i="30"/>
  <c r="D63" i="30"/>
  <c r="C64" i="30"/>
  <c r="D64" i="30"/>
  <c r="C65" i="30"/>
  <c r="D65" i="30"/>
  <c r="C66" i="30"/>
  <c r="D66" i="30"/>
  <c r="C67" i="30"/>
  <c r="D67" i="30"/>
  <c r="C68" i="30"/>
  <c r="D68" i="30"/>
  <c r="C69" i="30"/>
  <c r="D69" i="30"/>
  <c r="C70" i="30"/>
  <c r="D70" i="30"/>
  <c r="C71" i="30"/>
  <c r="D71" i="30"/>
  <c r="D57" i="30"/>
  <c r="C57" i="30"/>
  <c r="C40" i="30"/>
  <c r="D40" i="30"/>
  <c r="C41" i="30"/>
  <c r="D41" i="30"/>
  <c r="C42" i="30"/>
  <c r="D42" i="30"/>
  <c r="C43" i="30"/>
  <c r="D43" i="30"/>
  <c r="D39" i="30"/>
  <c r="C39" i="30"/>
  <c r="C27" i="30"/>
  <c r="D27" i="30"/>
  <c r="C28" i="30"/>
  <c r="D28" i="30"/>
  <c r="C29" i="30"/>
  <c r="D29" i="30"/>
  <c r="C30" i="30"/>
  <c r="D30" i="30"/>
  <c r="D26" i="30"/>
  <c r="C26" i="30"/>
  <c r="D15" i="30"/>
  <c r="D16" i="30"/>
  <c r="D17" i="30"/>
  <c r="D18" i="30"/>
  <c r="D14" i="30"/>
  <c r="C15" i="30"/>
  <c r="C16" i="30"/>
  <c r="C17" i="30"/>
  <c r="C18" i="30"/>
  <c r="C14" i="30"/>
  <c r="G44" i="30" l="1"/>
  <c r="H44" i="30"/>
  <c r="I44" i="30"/>
  <c r="J44" i="30"/>
  <c r="K44" i="30"/>
  <c r="L44" i="30"/>
  <c r="M44" i="30"/>
  <c r="N44" i="30"/>
  <c r="O44" i="30"/>
  <c r="P44" i="30"/>
  <c r="Q44" i="30"/>
  <c r="R44" i="30"/>
  <c r="F44" i="30"/>
  <c r="G31" i="30"/>
  <c r="H31" i="30"/>
  <c r="I31" i="30"/>
  <c r="J31" i="30"/>
  <c r="K31" i="30"/>
  <c r="L31" i="30"/>
  <c r="M31" i="30"/>
  <c r="N31" i="30"/>
  <c r="O31" i="30"/>
  <c r="P31" i="30"/>
  <c r="Q31" i="30"/>
  <c r="R31" i="30"/>
  <c r="F31" i="30"/>
  <c r="F11" i="30" l="1"/>
  <c r="I11" i="30" l="1"/>
  <c r="K11" i="30" l="1"/>
  <c r="H11" i="30"/>
  <c r="R56" i="30"/>
  <c r="R72" i="30" s="1"/>
  <c r="Q56" i="30"/>
  <c r="Q72" i="30" s="1"/>
  <c r="P56" i="30"/>
  <c r="P72" i="30" s="1"/>
  <c r="O56" i="30"/>
  <c r="O72" i="30" s="1"/>
  <c r="N56" i="30"/>
  <c r="N72" i="30" s="1"/>
  <c r="M56" i="30"/>
  <c r="M72" i="30" s="1"/>
  <c r="L56" i="30"/>
  <c r="L72" i="30" s="1"/>
  <c r="K56" i="30"/>
  <c r="K72" i="30" s="1"/>
  <c r="J56" i="30"/>
  <c r="J72" i="30" s="1"/>
  <c r="I56" i="30"/>
  <c r="I72" i="30" s="1"/>
  <c r="H56" i="30"/>
  <c r="H72" i="30" s="1"/>
  <c r="G56" i="30"/>
  <c r="G72" i="30" s="1"/>
  <c r="F56" i="30"/>
  <c r="F72" i="30" s="1"/>
  <c r="R12" i="30"/>
  <c r="Q12" i="30"/>
  <c r="P12" i="30"/>
  <c r="O12" i="30"/>
  <c r="N12" i="30"/>
  <c r="M12" i="30"/>
  <c r="K12" i="30"/>
  <c r="J12" i="30"/>
  <c r="I12" i="30"/>
  <c r="L12" i="30"/>
  <c r="H12" i="30"/>
  <c r="G12" i="30"/>
  <c r="F12" i="30"/>
  <c r="L11" i="30"/>
  <c r="R11" i="30"/>
  <c r="Q11" i="30"/>
  <c r="P11" i="30"/>
  <c r="O11" i="30"/>
  <c r="N11" i="30"/>
  <c r="M11" i="30"/>
  <c r="J11" i="30"/>
  <c r="G11" i="30"/>
  <c r="R10" i="30"/>
  <c r="Q10" i="30"/>
  <c r="P10" i="30"/>
  <c r="O10" i="30"/>
  <c r="N10" i="30"/>
  <c r="M10" i="30"/>
  <c r="L10" i="30"/>
  <c r="K10" i="30"/>
  <c r="J10" i="30"/>
  <c r="I10" i="30"/>
  <c r="H10" i="30"/>
  <c r="G10" i="30"/>
  <c r="F10" i="30"/>
  <c r="F19" i="30" s="1"/>
  <c r="R9" i="30"/>
  <c r="R19" i="30" s="1"/>
  <c r="Q9" i="30"/>
  <c r="Q19" i="30" s="1"/>
  <c r="P9" i="30"/>
  <c r="P19" i="30" s="1"/>
  <c r="O9" i="30"/>
  <c r="N9" i="30"/>
  <c r="M9" i="30"/>
  <c r="M19" i="30" s="1"/>
  <c r="L9" i="30"/>
  <c r="L19" i="30" s="1"/>
  <c r="K9" i="30"/>
  <c r="K19" i="30" s="1"/>
  <c r="J9" i="30"/>
  <c r="I9" i="30"/>
  <c r="I19" i="30" s="1"/>
  <c r="H9" i="30"/>
  <c r="J19" i="30" l="1"/>
  <c r="J74" i="30" s="1"/>
  <c r="N19" i="30"/>
  <c r="O19" i="30"/>
  <c r="H19" i="30"/>
  <c r="G19" i="30"/>
  <c r="G74" i="30" s="1"/>
  <c r="H74" i="30"/>
  <c r="P74" i="30"/>
  <c r="L74" i="30"/>
  <c r="N74" i="30"/>
  <c r="O74" i="30"/>
  <c r="I74" i="30"/>
  <c r="R74" i="30"/>
  <c r="Q74" i="30"/>
  <c r="K74" i="30"/>
  <c r="M74" i="30"/>
  <c r="F74" i="30"/>
</calcChain>
</file>

<file path=xl/sharedStrings.xml><?xml version="1.0" encoding="utf-8"?>
<sst xmlns="http://schemas.openxmlformats.org/spreadsheetml/2006/main" count="177" uniqueCount="113">
  <si>
    <t>Projektart</t>
  </si>
  <si>
    <t>EGV</t>
  </si>
  <si>
    <t>ÖPP</t>
  </si>
  <si>
    <t>MPV</t>
  </si>
  <si>
    <t>KoPa</t>
  </si>
  <si>
    <t>Komplexität der Bauaufgabe</t>
  </si>
  <si>
    <t>Bauen</t>
  </si>
  <si>
    <t>Planen+Bauen</t>
  </si>
  <si>
    <t>Planen+Bauen+Betrieb</t>
  </si>
  <si>
    <t>erfüllt</t>
  </si>
  <si>
    <t>in Teilen erfüllt</t>
  </si>
  <si>
    <t>nicht erfülllt</t>
  </si>
  <si>
    <t>Planen+Bauen
+Betrieb
+Finanzierung</t>
  </si>
  <si>
    <t>[TU]</t>
  </si>
  <si>
    <t>TU/SEP</t>
  </si>
  <si>
    <t>Planen</t>
  </si>
  <si>
    <t>[Nr.]</t>
  </si>
  <si>
    <t>Stakeholder</t>
  </si>
  <si>
    <t>Planung</t>
  </si>
  <si>
    <t>A</t>
  </si>
  <si>
    <t>B</t>
  </si>
  <si>
    <t>Vergabeverfahren</t>
  </si>
  <si>
    <t>C</t>
  </si>
  <si>
    <t>D</t>
  </si>
  <si>
    <t>E</t>
  </si>
  <si>
    <t>F</t>
  </si>
  <si>
    <t>G</t>
  </si>
  <si>
    <t>H</t>
  </si>
  <si>
    <t>I</t>
  </si>
  <si>
    <t>Projektbesonderheiten</t>
  </si>
  <si>
    <t>Stetige Einflussnahme des Nutzers zu erwarten</t>
  </si>
  <si>
    <t xml:space="preserve">Priorisierung </t>
  </si>
  <si>
    <t>neutral/irrelevant/keine Aussage</t>
  </si>
  <si>
    <t>Kommentar</t>
  </si>
  <si>
    <t>J</t>
  </si>
  <si>
    <t>K</t>
  </si>
  <si>
    <t>Summe je Kategorie</t>
  </si>
  <si>
    <t>Gesamtsumme über alle Kategorien</t>
  </si>
  <si>
    <t>Höchstpunktzahl</t>
  </si>
  <si>
    <t>[0, 1, 2, 3]</t>
  </si>
  <si>
    <t>Projektleistungen</t>
  </si>
  <si>
    <r>
      <t xml:space="preserve">GU 
</t>
    </r>
    <r>
      <rPr>
        <sz val="7"/>
        <rFont val="Calibri"/>
        <family val="2"/>
        <scheme val="minor"/>
      </rPr>
      <t>[ab Lph 8]</t>
    </r>
  </si>
  <si>
    <r>
      <t xml:space="preserve">GU 
</t>
    </r>
    <r>
      <rPr>
        <sz val="7"/>
        <rFont val="Calibri"/>
        <family val="2"/>
        <scheme val="minor"/>
      </rPr>
      <t>[ab Lph 5]</t>
    </r>
  </si>
  <si>
    <t>L</t>
  </si>
  <si>
    <t>GP</t>
  </si>
  <si>
    <t>Projektsorte
nach Bauvolumen</t>
  </si>
  <si>
    <t>Beschleunigung durch Optimierung der Planungs- und Bauphase durch das Bauunternehmen gewünscht</t>
  </si>
  <si>
    <t xml:space="preserve">Eine hohe Budgetsicherheit ist notwendig </t>
  </si>
  <si>
    <t>Projekteinordnung</t>
  </si>
  <si>
    <t>Projektspezifische 
Sicherheits-anforderungen</t>
  </si>
  <si>
    <t>Projektname</t>
  </si>
  <si>
    <t>Neubau / Bestand</t>
  </si>
  <si>
    <t>Ja / Nein</t>
  </si>
  <si>
    <t>ca. Bauinvestitionsvolumen</t>
  </si>
  <si>
    <t>Planen / Bauen / Planen &amp; Bauen / inkl. Betrieb / inkl. Finanzierung</t>
  </si>
  <si>
    <t>weniger komplex / komplex / äußerst komplex</t>
  </si>
  <si>
    <t>Einflussnahme von weiteren Interessengruppen [bspw. Anwohner, Umwelt, …]</t>
  </si>
  <si>
    <t>Optimierungsmöglichkeiten der Planung durch das Bauunternehmen vorhanden</t>
  </si>
  <si>
    <t>Einbindung von Innovationen durch das Bauunternehmen vorhanden</t>
  </si>
  <si>
    <t>Flexibilität hinsichtlich Planungsänderungen gewünscht</t>
  </si>
  <si>
    <t>Einfache Übertragung von Nachhaltigkeitsanforderungen</t>
  </si>
  <si>
    <t xml:space="preserve">Eine hohe Terminsicherheit ist notwendig </t>
  </si>
  <si>
    <t xml:space="preserve">Eine hohe Budgetflexibilität ist notwendig </t>
  </si>
  <si>
    <t xml:space="preserve">Eine hohe Terminflexibilität ist notwendig </t>
  </si>
  <si>
    <t xml:space="preserve">Eine hohe Qualitätssicherheit ist notwendig </t>
  </si>
  <si>
    <t>Es ist eine kritische Infrastruktur vorhanden</t>
  </si>
  <si>
    <t>Hohe Anzahl der Bieter im Wettbewerb</t>
  </si>
  <si>
    <t>Kurze Dauer des Vergabeverfahrens</t>
  </si>
  <si>
    <t>Berücksichtigung der Betriebskosten im Vergabemodell gewünscht</t>
  </si>
  <si>
    <t>Risikoübertragung zwischen den Vertragspartnern gewünscht</t>
  </si>
  <si>
    <t>Flexibilität im Vergabeverfahren für die AN gewünscht</t>
  </si>
  <si>
    <t>Gute Kontrollmöglichkeiten nach Zuschlag durch den AG</t>
  </si>
  <si>
    <t>Hohe Komplexität der Bauaufgabe vorhanden</t>
  </si>
  <si>
    <t>Spezifizierung der Planer und Ausführenden notwendig</t>
  </si>
  <si>
    <t>Schritt 2</t>
  </si>
  <si>
    <t>= Scroll-Down Menü</t>
  </si>
  <si>
    <t>M</t>
  </si>
  <si>
    <r>
      <rPr>
        <b/>
        <sz val="20"/>
        <rFont val="Calibri"/>
        <family val="2"/>
        <scheme val="minor"/>
      </rPr>
      <t>Projektspezifische</t>
    </r>
    <r>
      <rPr>
        <sz val="20"/>
        <rFont val="Calibri"/>
        <family val="2"/>
        <scheme val="minor"/>
      </rPr>
      <t xml:space="preserve"> Kriterien: BRAINSTORMING</t>
    </r>
  </si>
  <si>
    <t>Projektspezifische Kriterien</t>
  </si>
  <si>
    <t>Bauinvestitionsvolumen: kleiner 15 Mio. €</t>
  </si>
  <si>
    <t>Geringe Personalkapazitäten für die Planungsphase beim Auftraggeber vorhanden</t>
  </si>
  <si>
    <t>Mittlere Personalkapazitäten für die Projektausführung beim Auftraggeber</t>
  </si>
  <si>
    <t>Einbeziehung des Bauunternehmens ab Lph 5 HOAI</t>
  </si>
  <si>
    <t>Einbeziehung des Planers bis Lph 5 HOAI</t>
  </si>
  <si>
    <r>
      <t xml:space="preserve">Auswahl Beschaffungsmodelle: </t>
    </r>
    <r>
      <rPr>
        <b/>
        <sz val="20"/>
        <rFont val="Calibri"/>
        <family val="2"/>
        <scheme val="minor"/>
      </rPr>
      <t xml:space="preserve">Nutzwertanalyse </t>
    </r>
  </si>
  <si>
    <t>Bspw. Berücksichtigung des Denkmalschutzes</t>
  </si>
  <si>
    <t>Bspw.  Berücksichtigung anstehender Schadstoffsanierungen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</si>
  <si>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</si>
  <si>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</si>
  <si>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</si>
  <si>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</si>
  <si>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</si>
  <si>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</si>
  <si>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</si>
  <si>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</si>
  <si>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</si>
  <si>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</si>
  <si>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X</t>
  </si>
  <si>
    <t>Y</t>
  </si>
  <si>
    <t>Z</t>
  </si>
  <si>
    <t>1 | Stakeholder</t>
  </si>
  <si>
    <t>2 | Planung</t>
  </si>
  <si>
    <t>3 | Vergabeverfahren</t>
  </si>
  <si>
    <t>4 | Projektbesonderheiten</t>
  </si>
  <si>
    <t>Kriteriengruppe</t>
  </si>
  <si>
    <r>
      <t xml:space="preserve">Fehlende Informationstiefe der Grundlagenermittlung zum </t>
    </r>
    <r>
      <rPr>
        <b/>
        <sz val="11"/>
        <rFont val="Calibri"/>
        <family val="2"/>
        <scheme val="minor"/>
      </rPr>
      <t xml:space="preserve">Nutzerbedarf und Projektgegebenheiten </t>
    </r>
    <r>
      <rPr>
        <sz val="11"/>
        <rFont val="Calibri"/>
        <family val="2"/>
        <scheme val="minor"/>
      </rPr>
      <t>vorhanden</t>
    </r>
  </si>
  <si>
    <t>Prioritäten</t>
  </si>
  <si>
    <t xml:space="preserve">Aktuell nicht zu betrachten  </t>
  </si>
  <si>
    <r>
      <rPr>
        <b/>
        <sz val="11"/>
        <rFont val="Calibri"/>
        <family val="2"/>
        <scheme val="minor"/>
      </rPr>
      <t>Priorität</t>
    </r>
    <r>
      <rPr>
        <sz val="11"/>
        <rFont val="Calibri"/>
        <family val="2"/>
        <scheme val="minor"/>
      </rPr>
      <t xml:space="preserve">
[0, 1, 2, 3]</t>
    </r>
  </si>
  <si>
    <r>
      <t xml:space="preserve">Eingegebene Kriterien inkl. Prioritäten werden </t>
    </r>
    <r>
      <rPr>
        <b/>
        <sz val="9"/>
        <color theme="6"/>
        <rFont val="Calibri"/>
        <family val="2"/>
        <scheme val="minor"/>
      </rPr>
      <t xml:space="preserve">automatisch </t>
    </r>
    <r>
      <rPr>
        <sz val="9"/>
        <color theme="6"/>
        <rFont val="Calibri"/>
        <family val="2"/>
        <scheme val="minor"/>
      </rPr>
      <t>in die Nutzwertanalyse übernommen!</t>
    </r>
  </si>
  <si>
    <t>Zu betrachtendes Kriterium</t>
  </si>
  <si>
    <t>Dringend zu betrachtendes Kriterium</t>
  </si>
  <si>
    <t>Zu fokussierendes Kriterium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</si>
</sst>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0" x14ac:knownFonts="1"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4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ajor"/>
    </font>
    <font>
      <b/>
      <sz val="18"/>
      <color theme="1"/>
      <name val="Calibri"/>
      <family val="2"/>
      <scheme val="major"/>
    </font>
    <font>
      <b/>
      <sz val="15.5"/>
      <color theme="1"/>
      <name val="Calibri"/>
      <family val="2"/>
      <scheme val="major"/>
    </font>
    <font>
      <b/>
      <sz val="11"/>
      <color theme="1"/>
      <name val="Calibri"/>
      <family val="2"/>
      <scheme val="major"/>
    </font>
    <font>
      <b/>
      <sz val="11"/>
      <color rgb="FF3F3F3F"/>
      <name val="Calibri"/>
      <family val="2"/>
      <scheme val="major"/>
    </font>
    <font>
      <b/>
      <sz val="11"/>
      <color theme="9"/>
      <name val="Calibri"/>
      <family val="2"/>
      <scheme val="major"/>
    </font>
    <font>
      <sz val="11"/>
      <color theme="4"/>
      <name val="Arial"/>
      <family val="2"/>
    </font>
    <font>
      <sz val="11"/>
      <color theme="8"/>
      <name val="Calibri"/>
      <family val="2"/>
      <scheme val="minor"/>
    </font>
    <font>
      <sz val="20"/>
      <name val="Calibri"/>
      <family val="2"/>
      <scheme val="minor"/>
    </font>
    <font>
      <b/>
      <sz val="20"/>
      <name val="Calibri"/>
      <family val="2"/>
      <scheme val="minor"/>
    </font>
    <font>
      <sz val="9"/>
      <name val="Calibri"/>
      <family val="2"/>
      <scheme val="minor"/>
    </font>
    <font>
      <sz val="8"/>
      <name val="Calibri"/>
      <family val="2"/>
      <scheme val="minor"/>
    </font>
    <font>
      <sz val="8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sz val="8"/>
      <color theme="0" tint="-0.249977111117893"/>
      <name val="Calibri"/>
      <family val="2"/>
      <scheme val="minor"/>
    </font>
    <font>
      <b/>
      <sz val="11"/>
      <name val="Calibri"/>
      <family val="2"/>
      <scheme val="minor"/>
    </font>
    <font>
      <b/>
      <sz val="8"/>
      <name val="Calibri"/>
      <family val="2"/>
      <scheme val="minor"/>
    </font>
    <font>
      <sz val="10"/>
      <name val="Calibri"/>
      <family val="2"/>
      <scheme val="minor"/>
    </font>
    <font>
      <sz val="6"/>
      <name val="Calibri"/>
      <family val="2"/>
      <scheme val="minor"/>
    </font>
    <font>
      <b/>
      <sz val="9"/>
      <name val="Calibri"/>
      <family val="2"/>
      <scheme val="minor"/>
    </font>
    <font>
      <sz val="7"/>
      <name val="Calibri"/>
      <family val="2"/>
      <scheme val="minor"/>
    </font>
    <font>
      <sz val="8"/>
      <color rgb="FFFF0000"/>
      <name val="Calibri"/>
      <family val="2"/>
      <scheme val="minor"/>
    </font>
    <font>
      <sz val="9"/>
      <color theme="0" tint="-0.499984740745262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i/>
      <sz val="9"/>
      <color theme="0" tint="-0.499984740745262"/>
      <name val="Calibri"/>
      <family val="2"/>
      <scheme val="minor"/>
    </font>
    <font>
      <sz val="8"/>
      <color theme="0" tint="-0.499984740745262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0"/>
      <name val="Calibri"/>
      <family val="2"/>
      <scheme val="minor"/>
    </font>
    <font>
      <sz val="9"/>
      <color theme="6"/>
      <name val="Calibri"/>
      <family val="2"/>
      <scheme val="minor"/>
    </font>
    <font>
      <b/>
      <sz val="10"/>
      <color theme="6"/>
      <name val="Calibri"/>
      <family val="2"/>
      <scheme val="minor"/>
    </font>
    <font>
      <b/>
      <sz val="9"/>
      <color theme="6"/>
      <name val="Calibri"/>
      <family val="2"/>
      <scheme val="minor"/>
    </font>
    <font>
      <sz val="10"/>
      <color theme="0" tint="-0.249977111117893"/>
      <name val="Calibri"/>
      <family val="2"/>
      <scheme val="minor"/>
    </font>
  </fonts>
  <fills count="4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D2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71ACB5"/>
        <bgColor indexed="64"/>
      </patternFill>
    </fill>
    <fill>
      <patternFill patternType="solid">
        <fgColor rgb="FF83D3A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0.14999847407452621"/>
        <bgColor indexed="64"/>
      </patternFill>
    </fill>
    <fill>
      <patternFill patternType="solid">
        <fgColor rgb="FFFFC7CE"/>
      </patternFill>
    </fill>
    <fill>
      <patternFill patternType="solid">
        <fgColor rgb="FFFFE48F"/>
        <bgColor indexed="64"/>
      </patternFill>
    </fill>
    <fill>
      <patternFill patternType="solid">
        <fgColor rgb="FFFFAFC2"/>
        <bgColor indexed="64"/>
      </patternFill>
    </fill>
    <fill>
      <patternFill patternType="solid">
        <fgColor rgb="FFADD7CD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0"/>
        <bgColor theme="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89999084444715716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9.9978637043366805E-2"/>
        <bgColor indexed="64"/>
      </patternFill>
    </fill>
    <fill>
      <patternFill patternType="solid">
        <fgColor indexed="65"/>
        <bgColor indexed="64"/>
      </patternFill>
    </fill>
  </fills>
  <borders count="40">
    <border>
      <left/>
      <right/>
      <top/>
      <bottom/>
      <diagonal/>
    </border>
    <border>
      <left style="medium">
        <color rgb="FF3F3F3F"/>
      </left>
      <right style="medium">
        <color rgb="FF3F3F3F"/>
      </right>
      <top style="medium">
        <color rgb="FF3F3F3F"/>
      </top>
      <bottom style="medium">
        <color rgb="FF3F3F3F"/>
      </bottom>
      <diagonal/>
    </border>
    <border>
      <left style="medium">
        <color theme="4"/>
      </left>
      <right style="medium">
        <color theme="4"/>
      </right>
      <top style="medium">
        <color theme="4"/>
      </top>
      <bottom style="medium">
        <color theme="4"/>
      </bottom>
      <diagonal/>
    </border>
    <border>
      <left/>
      <right/>
      <top/>
      <bottom style="double">
        <color theme="4"/>
      </bottom>
      <diagonal/>
    </border>
    <border>
      <left/>
      <right/>
      <top/>
      <bottom style="double">
        <color theme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theme="6"/>
      </top>
      <bottom/>
      <diagonal/>
    </border>
    <border>
      <left style="thin">
        <color theme="6"/>
      </left>
      <right style="thin">
        <color theme="6"/>
      </right>
      <top/>
      <bottom/>
      <diagonal/>
    </border>
    <border>
      <left style="thin">
        <color theme="6"/>
      </left>
      <right style="thin">
        <color theme="6"/>
      </right>
      <top/>
      <bottom style="thin">
        <color theme="6"/>
      </bottom>
      <diagonal/>
    </border>
    <border>
      <left style="thin">
        <color theme="6"/>
      </left>
      <right style="thin">
        <color theme="6"/>
      </right>
      <top style="thin">
        <color theme="6"/>
      </top>
      <bottom/>
      <diagonal/>
    </border>
  </borders>
  <cellStyleXfs count="44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Alignment="0" applyProtection="0"/>
    <xf numFmtId="0" fontId="8" fillId="0" borderId="0" applyNumberFormat="0" applyFill="0" applyAlignment="0" applyProtection="0"/>
    <xf numFmtId="0" fontId="6" fillId="0" borderId="0" applyNumberFormat="0" applyFill="0" applyAlignment="0" applyProtection="0"/>
    <xf numFmtId="0" fontId="9" fillId="0" borderId="0" applyNumberFormat="0" applyFill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2" fillId="20" borderId="0" applyNumberFormat="0" applyBorder="0" applyAlignment="0" applyProtection="0"/>
    <xf numFmtId="0" fontId="4" fillId="0" borderId="2" applyNumberFormat="0" applyAlignment="0" applyProtection="0"/>
    <xf numFmtId="0" fontId="10" fillId="0" borderId="1" applyNumberFormat="0" applyAlignment="0" applyProtection="0"/>
    <xf numFmtId="0" fontId="11" fillId="0" borderId="0" applyNumberFormat="0" applyAlignment="0" applyProtection="0"/>
    <xf numFmtId="0" fontId="4" fillId="0" borderId="3" applyNumberFormat="0" applyFill="0" applyAlignment="0" applyProtection="0"/>
    <xf numFmtId="0" fontId="3" fillId="24" borderId="0" applyNumberFormat="0" applyAlignment="0" applyProtection="0"/>
    <xf numFmtId="0" fontId="13" fillId="0" borderId="0" applyNumberFormat="0" applyBorder="0" applyAlignment="0" applyProtection="0"/>
    <xf numFmtId="0" fontId="12" fillId="0" borderId="2" applyNumberFormat="0" applyAlignment="0" applyProtection="0"/>
    <xf numFmtId="0" fontId="5" fillId="0" borderId="0" applyNumberFormat="0" applyFill="0" applyBorder="0" applyAlignment="0" applyProtection="0"/>
    <xf numFmtId="0" fontId="9" fillId="0" borderId="4" applyNumberFormat="0" applyFill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3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3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3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6" borderId="0" applyBorder="0" applyAlignment="0" applyProtection="0"/>
    <xf numFmtId="0" fontId="3" fillId="22" borderId="0" applyBorder="0" applyAlignment="0" applyProtection="0"/>
    <xf numFmtId="0" fontId="3" fillId="27" borderId="0" applyBorder="0" applyAlignment="0" applyProtection="0"/>
    <xf numFmtId="0" fontId="3" fillId="23" borderId="0" applyBorder="0" applyAlignment="0" applyProtection="0"/>
    <xf numFmtId="0" fontId="3" fillId="24" borderId="0" applyBorder="0" applyAlignment="0" applyProtection="0"/>
    <xf numFmtId="0" fontId="3" fillId="21" borderId="0" applyBorder="0" applyAlignment="0" applyProtection="0"/>
    <xf numFmtId="0" fontId="19" fillId="33" borderId="0" applyNumberFormat="0" applyBorder="0" applyAlignment="0" applyProtection="0"/>
    <xf numFmtId="0" fontId="1" fillId="20" borderId="0" applyNumberFormat="0" applyBorder="0" applyAlignment="0" applyProtection="0"/>
  </cellStyleXfs>
  <cellXfs count="225">
    <xf numFmtId="0" fontId="0" fillId="0" borderId="0" xfId="0"/>
    <xf numFmtId="0" fontId="0" fillId="0" borderId="0" xfId="0" applyBorder="1"/>
    <xf numFmtId="0" fontId="0" fillId="30" borderId="0" xfId="0" applyFill="1"/>
    <xf numFmtId="0" fontId="0" fillId="0" borderId="0" xfId="0" applyFont="1"/>
    <xf numFmtId="0" fontId="0" fillId="30" borderId="0" xfId="0" applyFill="1" applyBorder="1"/>
    <xf numFmtId="0" fontId="0" fillId="30" borderId="0" xfId="0" applyFill="1" applyAlignment="1">
      <alignment horizontal="left"/>
    </xf>
    <xf numFmtId="0" fontId="0" fillId="0" borderId="0" xfId="0" applyAlignment="1">
      <alignment horizontal="left"/>
    </xf>
    <xf numFmtId="0" fontId="0" fillId="30" borderId="0" xfId="0" applyFont="1" applyFill="1"/>
    <xf numFmtId="0" fontId="21" fillId="30" borderId="0" xfId="0" applyFont="1" applyFill="1" applyBorder="1"/>
    <xf numFmtId="0" fontId="28" fillId="30" borderId="0" xfId="0" applyFont="1" applyFill="1" applyBorder="1" applyAlignment="1">
      <alignment vertical="center"/>
    </xf>
    <xf numFmtId="0" fontId="31" fillId="30" borderId="30" xfId="0" applyFont="1" applyFill="1" applyBorder="1" applyAlignment="1">
      <alignment vertical="center"/>
    </xf>
    <xf numFmtId="0" fontId="31" fillId="30" borderId="28" xfId="0" applyFont="1" applyFill="1" applyBorder="1" applyAlignment="1">
      <alignment vertical="center" wrapText="1"/>
    </xf>
    <xf numFmtId="1" fontId="18" fillId="38" borderId="21" xfId="0" applyNumberFormat="1" applyFont="1" applyFill="1" applyBorder="1" applyAlignment="1" applyProtection="1">
      <alignment horizontal="center" vertical="center" wrapText="1"/>
      <protection locked="0"/>
    </xf>
    <xf numFmtId="1" fontId="18" fillId="38" borderId="10" xfId="0" applyNumberFormat="1" applyFont="1" applyFill="1" applyBorder="1" applyAlignment="1" applyProtection="1">
      <alignment horizontal="center" vertical="center" wrapText="1"/>
      <protection locked="0"/>
    </xf>
    <xf numFmtId="0" fontId="17" fillId="30" borderId="5" xfId="0" applyFont="1" applyFill="1" applyBorder="1" applyAlignment="1" applyProtection="1">
      <alignment horizontal="center" vertical="center" wrapText="1"/>
      <protection locked="0"/>
    </xf>
    <xf numFmtId="1" fontId="18" fillId="38" borderId="23" xfId="0" applyNumberFormat="1" applyFont="1" applyFill="1" applyBorder="1" applyAlignment="1" applyProtection="1">
      <alignment horizontal="center" vertical="center" wrapText="1"/>
      <protection locked="0"/>
    </xf>
    <xf numFmtId="1" fontId="18" fillId="38" borderId="22" xfId="0" applyNumberFormat="1" applyFont="1" applyFill="1" applyBorder="1" applyAlignment="1" applyProtection="1">
      <alignment horizontal="center" vertical="center" wrapText="1"/>
      <protection locked="0"/>
    </xf>
    <xf numFmtId="0" fontId="0" fillId="30" borderId="0" xfId="0" applyFill="1" applyBorder="1" applyProtection="1"/>
    <xf numFmtId="0" fontId="0" fillId="30" borderId="0" xfId="0" applyFill="1" applyProtection="1"/>
    <xf numFmtId="0" fontId="22" fillId="30" borderId="0" xfId="0" applyFont="1" applyFill="1" applyAlignment="1" applyProtection="1">
      <alignment horizontal="right" vertical="top"/>
    </xf>
    <xf numFmtId="0" fontId="0" fillId="30" borderId="0" xfId="0" applyFill="1" applyAlignment="1" applyProtection="1">
      <alignment textRotation="90"/>
    </xf>
    <xf numFmtId="0" fontId="17" fillId="36" borderId="9" xfId="0" applyFont="1" applyFill="1" applyBorder="1" applyAlignment="1" applyProtection="1">
      <alignment vertical="top"/>
    </xf>
    <xf numFmtId="0" fontId="17" fillId="36" borderId="10" xfId="0" applyFont="1" applyFill="1" applyBorder="1" applyAlignment="1" applyProtection="1">
      <alignment vertical="top"/>
    </xf>
    <xf numFmtId="0" fontId="17" fillId="36" borderId="8" xfId="0" applyFont="1" applyFill="1" applyBorder="1" applyAlignment="1" applyProtection="1">
      <alignment vertical="top"/>
    </xf>
    <xf numFmtId="0" fontId="17" fillId="36" borderId="12" xfId="0" applyFont="1" applyFill="1" applyBorder="1" applyAlignment="1" applyProtection="1">
      <alignment horizontal="left"/>
    </xf>
    <xf numFmtId="0" fontId="17" fillId="36" borderId="6" xfId="0" applyFont="1" applyFill="1" applyBorder="1" applyAlignment="1" applyProtection="1">
      <alignment horizontal="left"/>
    </xf>
    <xf numFmtId="0" fontId="17" fillId="36" borderId="0" xfId="0" applyFont="1" applyFill="1" applyBorder="1" applyAlignment="1" applyProtection="1">
      <alignment horizontal="left"/>
    </xf>
    <xf numFmtId="0" fontId="16" fillId="30" borderId="24" xfId="0" applyFont="1" applyFill="1" applyBorder="1" applyAlignment="1" applyProtection="1">
      <alignment horizontal="center" textRotation="90" wrapText="1"/>
    </xf>
    <xf numFmtId="0" fontId="16" fillId="30" borderId="25" xfId="0" applyFont="1" applyFill="1" applyBorder="1" applyAlignment="1" applyProtection="1">
      <alignment horizontal="center" textRotation="90" wrapText="1"/>
    </xf>
    <xf numFmtId="0" fontId="16" fillId="30" borderId="26" xfId="0" applyFont="1" applyFill="1" applyBorder="1" applyAlignment="1" applyProtection="1">
      <alignment horizontal="center" textRotation="90" wrapText="1"/>
    </xf>
    <xf numFmtId="0" fontId="16" fillId="30" borderId="28" xfId="0" applyFont="1" applyFill="1" applyBorder="1" applyAlignment="1" applyProtection="1">
      <alignment horizontal="center" textRotation="90" wrapText="1"/>
    </xf>
    <xf numFmtId="1" fontId="17" fillId="30" borderId="0" xfId="42" quotePrefix="1" applyNumberFormat="1" applyFont="1" applyFill="1" applyBorder="1" applyAlignment="1" applyProtection="1">
      <alignment horizontal="center" vertical="center"/>
    </xf>
    <xf numFmtId="1" fontId="17" fillId="30" borderId="0" xfId="0" applyNumberFormat="1" applyFont="1" applyFill="1" applyBorder="1" applyAlignment="1" applyProtection="1">
      <alignment horizontal="center" vertical="center"/>
    </xf>
    <xf numFmtId="1" fontId="20" fillId="30" borderId="0" xfId="0" applyNumberFormat="1" applyFont="1" applyFill="1" applyBorder="1" applyAlignment="1" applyProtection="1">
      <alignment horizontal="center" vertical="center"/>
    </xf>
    <xf numFmtId="0" fontId="0" fillId="0" borderId="0" xfId="0" applyFill="1" applyBorder="1" applyProtection="1"/>
    <xf numFmtId="0" fontId="0" fillId="0" borderId="0" xfId="0" applyProtection="1"/>
    <xf numFmtId="0" fontId="17" fillId="30" borderId="29" xfId="0" applyFont="1" applyFill="1" applyBorder="1" applyAlignment="1" applyProtection="1">
      <alignment horizontal="center" vertical="center" wrapText="1"/>
      <protection locked="0"/>
    </xf>
    <xf numFmtId="0" fontId="17" fillId="30" borderId="9" xfId="0" applyFont="1" applyFill="1" applyBorder="1" applyAlignment="1" applyProtection="1">
      <alignment horizontal="center" vertical="center" wrapText="1"/>
      <protection locked="0"/>
    </xf>
    <xf numFmtId="0" fontId="24" fillId="30" borderId="29" xfId="0" applyFont="1" applyFill="1" applyBorder="1" applyAlignment="1" applyProtection="1">
      <alignment horizontal="left" vertical="center" wrapText="1"/>
      <protection locked="0"/>
    </xf>
    <xf numFmtId="0" fontId="17" fillId="0" borderId="33" xfId="0" applyFont="1" applyFill="1" applyBorder="1" applyAlignment="1" applyProtection="1">
      <alignment horizontal="left" vertical="center" wrapText="1"/>
      <protection locked="0"/>
    </xf>
    <xf numFmtId="0" fontId="27" fillId="30" borderId="29" xfId="0" applyFont="1" applyFill="1" applyBorder="1" applyAlignment="1" applyProtection="1">
      <alignment horizontal="left" vertical="center" wrapText="1"/>
      <protection locked="0"/>
    </xf>
    <xf numFmtId="0" fontId="17" fillId="30" borderId="5" xfId="0" applyFont="1" applyFill="1" applyBorder="1" applyAlignment="1" applyProtection="1">
      <alignment horizontal="left" vertical="center" wrapText="1"/>
      <protection locked="0"/>
    </xf>
    <xf numFmtId="0" fontId="0" fillId="0" borderId="0" xfId="0"/>
    <xf numFmtId="0" fontId="0" fillId="30" borderId="0" xfId="0" applyFill="1"/>
    <xf numFmtId="0" fontId="17" fillId="30" borderId="29" xfId="0" applyFont="1" applyFill="1" applyBorder="1" applyAlignment="1" applyProtection="1">
      <alignment horizontal="left" vertical="center" wrapText="1"/>
      <protection locked="0"/>
    </xf>
    <xf numFmtId="1" fontId="32" fillId="30" borderId="17" xfId="42" quotePrefix="1" applyNumberFormat="1" applyFont="1" applyFill="1" applyBorder="1" applyAlignment="1" applyProtection="1">
      <alignment horizontal="center" vertical="center" textRotation="255"/>
    </xf>
    <xf numFmtId="1" fontId="32" fillId="30" borderId="15" xfId="42" quotePrefix="1" applyNumberFormat="1" applyFont="1" applyFill="1" applyBorder="1" applyAlignment="1" applyProtection="1">
      <alignment horizontal="center" vertical="center" textRotation="255"/>
    </xf>
    <xf numFmtId="0" fontId="32" fillId="42" borderId="15" xfId="42" quotePrefix="1" applyNumberFormat="1" applyFont="1" applyFill="1" applyBorder="1" applyAlignment="1" applyProtection="1">
      <alignment horizontal="center" vertical="center" textRotation="255"/>
    </xf>
    <xf numFmtId="1" fontId="32" fillId="42" borderId="15" xfId="42" quotePrefix="1" applyNumberFormat="1" applyFont="1" applyFill="1" applyBorder="1" applyAlignment="1" applyProtection="1">
      <alignment horizontal="center" vertical="center" textRotation="255"/>
    </xf>
    <xf numFmtId="1" fontId="32" fillId="30" borderId="11" xfId="42" applyNumberFormat="1" applyFont="1" applyFill="1" applyBorder="1" applyAlignment="1" applyProtection="1">
      <alignment horizontal="center" vertical="center" textRotation="255"/>
    </xf>
    <xf numFmtId="1" fontId="32" fillId="30" borderId="18" xfId="42" applyNumberFormat="1" applyFont="1" applyFill="1" applyBorder="1" applyAlignment="1" applyProtection="1">
      <alignment horizontal="center" vertical="center" textRotation="255"/>
    </xf>
    <xf numFmtId="1" fontId="32" fillId="32" borderId="18" xfId="42" applyNumberFormat="1" applyFont="1" applyFill="1" applyBorder="1" applyAlignment="1" applyProtection="1">
      <alignment horizontal="center" vertical="center" textRotation="255"/>
    </xf>
    <xf numFmtId="1" fontId="32" fillId="32" borderId="7" xfId="42" applyNumberFormat="1" applyFont="1" applyFill="1" applyBorder="1" applyAlignment="1" applyProtection="1">
      <alignment horizontal="center" vertical="center" textRotation="255"/>
    </xf>
    <xf numFmtId="1" fontId="32" fillId="29" borderId="18" xfId="42" applyNumberFormat="1" applyFont="1" applyFill="1" applyBorder="1" applyAlignment="1" applyProtection="1">
      <alignment horizontal="center" vertical="center"/>
    </xf>
    <xf numFmtId="1" fontId="32" fillId="34" borderId="18" xfId="42" applyNumberFormat="1" applyFont="1" applyFill="1" applyBorder="1" applyAlignment="1" applyProtection="1">
      <alignment horizontal="center" vertical="center"/>
    </xf>
    <xf numFmtId="1" fontId="32" fillId="35" borderId="18" xfId="42" quotePrefix="1" applyNumberFormat="1" applyFont="1" applyFill="1" applyBorder="1" applyAlignment="1" applyProtection="1">
      <alignment horizontal="center" vertical="center"/>
    </xf>
    <xf numFmtId="1" fontId="32" fillId="0" borderId="11" xfId="42" applyNumberFormat="1" applyFont="1" applyFill="1" applyBorder="1" applyAlignment="1" applyProtection="1">
      <alignment horizontal="center" vertical="center" textRotation="255"/>
    </xf>
    <xf numFmtId="1" fontId="32" fillId="0" borderId="18" xfId="42" applyNumberFormat="1" applyFont="1" applyFill="1" applyBorder="1" applyAlignment="1" applyProtection="1">
      <alignment horizontal="center" vertical="center" textRotation="255"/>
    </xf>
    <xf numFmtId="1" fontId="17" fillId="30" borderId="0" xfId="42" applyNumberFormat="1" applyFont="1" applyFill="1" applyBorder="1" applyAlignment="1" applyProtection="1">
      <alignment horizontal="center" vertical="center"/>
    </xf>
    <xf numFmtId="1" fontId="32" fillId="42" borderId="17" xfId="0" applyNumberFormat="1" applyFont="1" applyFill="1" applyBorder="1" applyAlignment="1" applyProtection="1">
      <alignment horizontal="center" vertical="center"/>
    </xf>
    <xf numFmtId="1" fontId="32" fillId="42" borderId="15" xfId="0" applyNumberFormat="1" applyFont="1" applyFill="1" applyBorder="1" applyAlignment="1" applyProtection="1">
      <alignment horizontal="center" vertical="center"/>
    </xf>
    <xf numFmtId="1" fontId="32" fillId="34" borderId="15" xfId="42" applyNumberFormat="1" applyFont="1" applyFill="1" applyBorder="1" applyAlignment="1" applyProtection="1">
      <alignment horizontal="center" vertical="center"/>
    </xf>
    <xf numFmtId="1" fontId="32" fillId="29" borderId="15" xfId="42" applyNumberFormat="1" applyFont="1" applyFill="1" applyBorder="1" applyAlignment="1" applyProtection="1">
      <alignment horizontal="center" vertical="center"/>
    </xf>
    <xf numFmtId="1" fontId="32" fillId="29" borderId="20" xfId="42" applyNumberFormat="1" applyFont="1" applyFill="1" applyBorder="1" applyAlignment="1" applyProtection="1">
      <alignment horizontal="center" vertical="center"/>
    </xf>
    <xf numFmtId="1" fontId="32" fillId="35" borderId="7" xfId="42" quotePrefix="1" applyNumberFormat="1" applyFont="1" applyFill="1" applyBorder="1" applyAlignment="1" applyProtection="1">
      <alignment horizontal="center" vertical="center"/>
    </xf>
    <xf numFmtId="1" fontId="32" fillId="42" borderId="11" xfId="42" applyNumberFormat="1" applyFont="1" applyFill="1" applyBorder="1" applyAlignment="1" applyProtection="1">
      <alignment horizontal="center" vertical="center"/>
    </xf>
    <xf numFmtId="1" fontId="32" fillId="42" borderId="18" xfId="42" applyNumberFormat="1" applyFont="1" applyFill="1" applyBorder="1" applyAlignment="1" applyProtection="1">
      <alignment horizontal="center" vertical="center"/>
    </xf>
    <xf numFmtId="1" fontId="32" fillId="29" borderId="7" xfId="42" applyNumberFormat="1" applyFont="1" applyFill="1" applyBorder="1" applyAlignment="1" applyProtection="1">
      <alignment horizontal="center" vertical="center"/>
    </xf>
    <xf numFmtId="1" fontId="32" fillId="34" borderId="11" xfId="42" applyNumberFormat="1" applyFont="1" applyFill="1" applyBorder="1" applyAlignment="1" applyProtection="1">
      <alignment horizontal="center" vertical="center"/>
    </xf>
    <xf numFmtId="1" fontId="32" fillId="29" borderId="17" xfId="42" applyNumberFormat="1" applyFont="1" applyFill="1" applyBorder="1" applyAlignment="1" applyProtection="1">
      <alignment horizontal="center" vertical="center"/>
    </xf>
    <xf numFmtId="1" fontId="32" fillId="34" borderId="15" xfId="42" applyNumberFormat="1" applyFont="1" applyFill="1" applyBorder="1" applyAlignment="1" applyProtection="1">
      <alignment horizontal="center" vertical="center" wrapText="1"/>
    </xf>
    <xf numFmtId="1" fontId="32" fillId="42" borderId="15" xfId="42" applyNumberFormat="1" applyFont="1" applyFill="1" applyBorder="1" applyAlignment="1" applyProtection="1">
      <alignment horizontal="center" vertical="center"/>
    </xf>
    <xf numFmtId="1" fontId="32" fillId="42" borderId="20" xfId="42" applyNumberFormat="1" applyFont="1" applyFill="1" applyBorder="1" applyAlignment="1" applyProtection="1">
      <alignment horizontal="center" vertical="center"/>
    </xf>
    <xf numFmtId="1" fontId="32" fillId="34" borderId="11" xfId="42" applyNumberFormat="1" applyFont="1" applyFill="1" applyBorder="1" applyAlignment="1" applyProtection="1">
      <alignment horizontal="center" vertical="center" wrapText="1"/>
    </xf>
    <xf numFmtId="1" fontId="32" fillId="34" borderId="18" xfId="42" applyNumberFormat="1" applyFont="1" applyFill="1" applyBorder="1" applyAlignment="1" applyProtection="1">
      <alignment horizontal="center" vertical="center" wrapText="1"/>
    </xf>
    <xf numFmtId="1" fontId="32" fillId="32" borderId="18" xfId="42" applyNumberFormat="1" applyFont="1" applyFill="1" applyBorder="1" applyAlignment="1" applyProtection="1">
      <alignment horizontal="center" vertical="center"/>
    </xf>
    <xf numFmtId="1" fontId="32" fillId="32" borderId="7" xfId="42" applyNumberFormat="1" applyFont="1" applyFill="1" applyBorder="1" applyAlignment="1" applyProtection="1">
      <alignment horizontal="center" vertical="center"/>
    </xf>
    <xf numFmtId="1" fontId="32" fillId="29" borderId="11" xfId="42" applyNumberFormat="1" applyFont="1" applyFill="1" applyBorder="1" applyAlignment="1" applyProtection="1">
      <alignment horizontal="center" vertical="center"/>
    </xf>
    <xf numFmtId="1" fontId="32" fillId="34" borderId="7" xfId="42" applyNumberFormat="1" applyFont="1" applyFill="1" applyBorder="1" applyAlignment="1" applyProtection="1">
      <alignment horizontal="center" vertical="center" wrapText="1"/>
    </xf>
    <xf numFmtId="1" fontId="32" fillId="29" borderId="17" xfId="42" applyNumberFormat="1" applyFont="1" applyFill="1" applyBorder="1" applyAlignment="1" applyProtection="1">
      <alignment horizontal="center" vertical="center" wrapText="1"/>
    </xf>
    <xf numFmtId="1" fontId="32" fillId="29" borderId="15" xfId="42" applyNumberFormat="1" applyFont="1" applyFill="1" applyBorder="1" applyAlignment="1" applyProtection="1">
      <alignment horizontal="center" vertical="center" wrapText="1"/>
    </xf>
    <xf numFmtId="1" fontId="32" fillId="42" borderId="15" xfId="42" applyNumberFormat="1" applyFont="1" applyFill="1" applyBorder="1" applyAlignment="1" applyProtection="1">
      <alignment horizontal="center" vertical="center" wrapText="1"/>
    </xf>
    <xf numFmtId="1" fontId="32" fillId="34" borderId="20" xfId="42" applyNumberFormat="1" applyFont="1" applyFill="1" applyBorder="1" applyAlignment="1" applyProtection="1">
      <alignment horizontal="center" vertical="center" wrapText="1"/>
    </xf>
    <xf numFmtId="1" fontId="32" fillId="29" borderId="11" xfId="42" applyNumberFormat="1" applyFont="1" applyFill="1" applyBorder="1" applyAlignment="1" applyProtection="1">
      <alignment horizontal="center" vertical="center" wrapText="1"/>
    </xf>
    <xf numFmtId="1" fontId="32" fillId="29" borderId="18" xfId="42" applyNumberFormat="1" applyFont="1" applyFill="1" applyBorder="1" applyAlignment="1" applyProtection="1">
      <alignment horizontal="center" vertical="center" wrapText="1"/>
    </xf>
    <xf numFmtId="1" fontId="32" fillId="42" borderId="18" xfId="42" applyNumberFormat="1" applyFont="1" applyFill="1" applyBorder="1" applyAlignment="1" applyProtection="1">
      <alignment horizontal="center" vertical="center" wrapText="1"/>
    </xf>
    <xf numFmtId="1" fontId="32" fillId="42" borderId="7" xfId="42" applyNumberFormat="1" applyFont="1" applyFill="1" applyBorder="1" applyAlignment="1" applyProtection="1">
      <alignment horizontal="center" vertical="center" wrapText="1"/>
    </xf>
    <xf numFmtId="1" fontId="32" fillId="42" borderId="11" xfId="42" applyNumberFormat="1" applyFont="1" applyFill="1" applyBorder="1" applyAlignment="1" applyProtection="1">
      <alignment horizontal="center" vertical="center" wrapText="1"/>
    </xf>
    <xf numFmtId="1" fontId="32" fillId="29" borderId="7" xfId="42" applyNumberFormat="1" applyFont="1" applyFill="1" applyBorder="1" applyAlignment="1" applyProtection="1">
      <alignment horizontal="center" vertical="center" wrapText="1"/>
    </xf>
    <xf numFmtId="1" fontId="32" fillId="42" borderId="7" xfId="42" applyNumberFormat="1" applyFont="1" applyFill="1" applyBorder="1" applyAlignment="1" applyProtection="1">
      <alignment horizontal="center" vertical="center"/>
    </xf>
    <xf numFmtId="1" fontId="32" fillId="32" borderId="11" xfId="42" applyNumberFormat="1" applyFont="1" applyFill="1" applyBorder="1" applyAlignment="1" applyProtection="1">
      <alignment horizontal="center" vertical="center" wrapText="1"/>
    </xf>
    <xf numFmtId="1" fontId="32" fillId="32" borderId="18" xfId="42" applyNumberFormat="1" applyFont="1" applyFill="1" applyBorder="1" applyAlignment="1" applyProtection="1">
      <alignment horizontal="center" vertical="center" wrapText="1"/>
    </xf>
    <xf numFmtId="1" fontId="32" fillId="32" borderId="7" xfId="42" applyNumberFormat="1" applyFont="1" applyFill="1" applyBorder="1" applyAlignment="1" applyProtection="1">
      <alignment horizontal="center" vertical="center" wrapText="1"/>
    </xf>
    <xf numFmtId="1" fontId="32" fillId="42" borderId="20" xfId="42" quotePrefix="1" applyNumberFormat="1" applyFont="1" applyFill="1" applyBorder="1" applyAlignment="1" applyProtection="1">
      <alignment horizontal="center" vertical="center" textRotation="255"/>
    </xf>
    <xf numFmtId="1" fontId="32" fillId="30" borderId="7" xfId="42" applyNumberFormat="1" applyFont="1" applyFill="1" applyBorder="1" applyAlignment="1" applyProtection="1">
      <alignment horizontal="center" vertical="center" textRotation="255"/>
    </xf>
    <xf numFmtId="1" fontId="32" fillId="32" borderId="11" xfId="42" applyNumberFormat="1" applyFont="1" applyFill="1" applyBorder="1" applyAlignment="1" applyProtection="1">
      <alignment horizontal="center" vertical="center" textRotation="255"/>
    </xf>
    <xf numFmtId="0" fontId="0" fillId="30" borderId="0" xfId="0" applyFill="1" applyAlignment="1">
      <alignment horizontal="left" vertical="top" wrapText="1"/>
    </xf>
    <xf numFmtId="0" fontId="14" fillId="30" borderId="0" xfId="0" applyFont="1" applyFill="1" applyAlignment="1">
      <alignment horizontal="left" vertical="top"/>
    </xf>
    <xf numFmtId="0" fontId="21" fillId="30" borderId="0" xfId="0" applyFont="1" applyFill="1" applyAlignment="1">
      <alignment horizontal="left" vertical="top"/>
    </xf>
    <xf numFmtId="0" fontId="0" fillId="30" borderId="27" xfId="0" applyFont="1" applyFill="1" applyBorder="1" applyAlignment="1">
      <alignment horizontal="left" vertical="top"/>
    </xf>
    <xf numFmtId="0" fontId="23" fillId="30" borderId="27" xfId="0" applyFont="1" applyFill="1" applyBorder="1" applyAlignment="1">
      <alignment horizontal="left" vertical="top" wrapText="1"/>
    </xf>
    <xf numFmtId="0" fontId="23" fillId="30" borderId="31" xfId="0" applyFont="1" applyFill="1" applyBorder="1" applyAlignment="1">
      <alignment horizontal="left" vertical="top" wrapText="1"/>
    </xf>
    <xf numFmtId="0" fontId="23" fillId="30" borderId="0" xfId="0" applyFont="1" applyFill="1" applyBorder="1" applyAlignment="1">
      <alignment horizontal="left" vertical="top"/>
    </xf>
    <xf numFmtId="0" fontId="0" fillId="30" borderId="0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1" fillId="30" borderId="0" xfId="0" applyFont="1" applyFill="1" applyBorder="1" applyAlignment="1">
      <alignment horizontal="left" wrapText="1"/>
    </xf>
    <xf numFmtId="0" fontId="23" fillId="30" borderId="0" xfId="0" applyFont="1" applyFill="1"/>
    <xf numFmtId="0" fontId="34" fillId="30" borderId="0" xfId="0" applyFont="1" applyFill="1" applyAlignment="1">
      <alignment horizontal="right" vertical="top"/>
    </xf>
    <xf numFmtId="1" fontId="35" fillId="38" borderId="21" xfId="0" applyNumberFormat="1" applyFont="1" applyFill="1" applyBorder="1" applyAlignment="1">
      <alignment horizontal="center" vertical="center" wrapText="1"/>
    </xf>
    <xf numFmtId="0" fontId="23" fillId="0" borderId="0" xfId="0" applyFont="1"/>
    <xf numFmtId="0" fontId="0" fillId="0" borderId="0" xfId="0" applyFont="1" applyFill="1"/>
    <xf numFmtId="0" fontId="29" fillId="43" borderId="5" xfId="37" applyFont="1" applyFill="1" applyBorder="1" applyAlignment="1">
      <alignment horizontal="left" vertical="center" wrapText="1"/>
    </xf>
    <xf numFmtId="1" fontId="35" fillId="38" borderId="5" xfId="0" applyNumberFormat="1" applyFont="1" applyFill="1" applyBorder="1" applyAlignment="1">
      <alignment horizontal="center" vertical="center" wrapText="1"/>
    </xf>
    <xf numFmtId="0" fontId="0" fillId="30" borderId="0" xfId="0" applyFont="1" applyFill="1" applyBorder="1" applyAlignment="1">
      <alignment horizontal="center" wrapText="1"/>
    </xf>
    <xf numFmtId="0" fontId="0" fillId="0" borderId="0" xfId="0" applyFont="1" applyBorder="1"/>
    <xf numFmtId="0" fontId="0" fillId="44" borderId="0" xfId="0" applyFill="1"/>
    <xf numFmtId="0" fontId="0" fillId="44" borderId="0" xfId="0" applyFill="1" applyBorder="1"/>
    <xf numFmtId="0" fontId="0" fillId="44" borderId="0" xfId="0" applyFont="1" applyFill="1"/>
    <xf numFmtId="0" fontId="0" fillId="44" borderId="0" xfId="0" applyFill="1" applyAlignment="1">
      <alignment horizontal="left"/>
    </xf>
    <xf numFmtId="0" fontId="29" fillId="22" borderId="5" xfId="37" applyFont="1" applyFill="1" applyBorder="1" applyAlignment="1">
      <alignment horizontal="left" vertical="center" wrapText="1"/>
    </xf>
    <xf numFmtId="0" fontId="23" fillId="44" borderId="5" xfId="0" applyFont="1" applyFill="1" applyBorder="1" applyAlignment="1">
      <alignment horizontal="left" vertical="center" wrapText="1"/>
    </xf>
    <xf numFmtId="0" fontId="29" fillId="44" borderId="0" xfId="37" applyFont="1" applyFill="1" applyBorder="1" applyAlignment="1">
      <alignment horizontal="left" vertical="center" wrapText="1"/>
    </xf>
    <xf numFmtId="0" fontId="23" fillId="44" borderId="0" xfId="0" applyFont="1" applyFill="1" applyBorder="1" applyAlignment="1">
      <alignment horizontal="left" vertical="center" wrapText="1"/>
    </xf>
    <xf numFmtId="1" fontId="35" fillId="44" borderId="0" xfId="0" applyNumberFormat="1" applyFont="1" applyFill="1" applyBorder="1" applyAlignment="1">
      <alignment horizontal="center" vertical="center" wrapText="1"/>
    </xf>
    <xf numFmtId="0" fontId="0" fillId="44" borderId="0" xfId="0" applyFill="1" applyAlignment="1">
      <alignment horizontal="left" vertical="top" wrapText="1"/>
    </xf>
    <xf numFmtId="0" fontId="23" fillId="44" borderId="0" xfId="0" applyFont="1" applyFill="1"/>
    <xf numFmtId="0" fontId="33" fillId="44" borderId="0" xfId="0" applyFont="1" applyFill="1"/>
    <xf numFmtId="0" fontId="17" fillId="44" borderId="0" xfId="0" applyFont="1" applyFill="1"/>
    <xf numFmtId="0" fontId="22" fillId="44" borderId="9" xfId="0" applyFont="1" applyFill="1" applyBorder="1" applyAlignment="1">
      <alignment horizontal="center" vertical="center"/>
    </xf>
    <xf numFmtId="0" fontId="22" fillId="44" borderId="10" xfId="0" applyFont="1" applyFill="1" applyBorder="1" applyAlignment="1">
      <alignment vertical="center"/>
    </xf>
    <xf numFmtId="0" fontId="22" fillId="44" borderId="12" xfId="0" applyFont="1" applyFill="1" applyBorder="1" applyAlignment="1">
      <alignment horizontal="center" vertical="center"/>
    </xf>
    <xf numFmtId="0" fontId="22" fillId="44" borderId="6" xfId="0" applyFont="1" applyFill="1" applyBorder="1" applyAlignment="1">
      <alignment vertical="center"/>
    </xf>
    <xf numFmtId="0" fontId="22" fillId="44" borderId="34" xfId="0" applyFont="1" applyFill="1" applyBorder="1" applyAlignment="1">
      <alignment horizontal="center" vertical="center"/>
    </xf>
    <xf numFmtId="0" fontId="22" fillId="44" borderId="35" xfId="0" applyFont="1" applyFill="1" applyBorder="1" applyAlignment="1">
      <alignment vertical="center"/>
    </xf>
    <xf numFmtId="0" fontId="37" fillId="44" borderId="0" xfId="0" applyFont="1" applyFill="1"/>
    <xf numFmtId="0" fontId="0" fillId="30" borderId="0" xfId="0" applyFont="1" applyFill="1" applyAlignment="1" applyProtection="1">
      <alignment vertical="top" wrapText="1"/>
    </xf>
    <xf numFmtId="1" fontId="0" fillId="30" borderId="0" xfId="0" applyNumberFormat="1" applyFill="1" applyAlignment="1" applyProtection="1">
      <alignment vertical="top" wrapText="1"/>
    </xf>
    <xf numFmtId="0" fontId="0" fillId="30" borderId="0" xfId="0" applyFill="1" applyAlignment="1" applyProtection="1">
      <alignment vertical="top" wrapText="1"/>
    </xf>
    <xf numFmtId="0" fontId="0" fillId="44" borderId="0" xfId="0" applyFill="1" applyProtection="1"/>
    <xf numFmtId="0" fontId="14" fillId="30" borderId="0" xfId="0" applyFont="1" applyFill="1" applyAlignment="1" applyProtection="1">
      <alignment vertical="top"/>
    </xf>
    <xf numFmtId="1" fontId="17" fillId="30" borderId="0" xfId="0" applyNumberFormat="1" applyFont="1" applyFill="1" applyAlignment="1" applyProtection="1">
      <alignment textRotation="90"/>
    </xf>
    <xf numFmtId="14" fontId="0" fillId="30" borderId="0" xfId="0" applyNumberFormat="1" applyFill="1" applyAlignment="1" applyProtection="1">
      <alignment textRotation="90"/>
    </xf>
    <xf numFmtId="0" fontId="0" fillId="30" borderId="0" xfId="0" applyFont="1" applyFill="1" applyAlignment="1" applyProtection="1">
      <alignment textRotation="90"/>
    </xf>
    <xf numFmtId="10" fontId="17" fillId="29" borderId="18" xfId="42" applyNumberFormat="1" applyFont="1" applyFill="1" applyBorder="1" applyAlignment="1" applyProtection="1">
      <alignment horizontal="center" vertical="center" textRotation="90"/>
    </xf>
    <xf numFmtId="0" fontId="17" fillId="30" borderId="0" xfId="0" applyFont="1" applyFill="1" applyAlignment="1" applyProtection="1">
      <alignment vertical="center"/>
    </xf>
    <xf numFmtId="0" fontId="0" fillId="44" borderId="0" xfId="0" applyFill="1" applyAlignment="1" applyProtection="1">
      <alignment textRotation="90"/>
    </xf>
    <xf numFmtId="0" fontId="0" fillId="0" borderId="0" xfId="0" applyAlignment="1" applyProtection="1">
      <alignment horizontal="right" textRotation="255"/>
    </xf>
    <xf numFmtId="0" fontId="0" fillId="0" borderId="0" xfId="0" applyAlignment="1" applyProtection="1">
      <alignment textRotation="90"/>
    </xf>
    <xf numFmtId="10" fontId="17" fillId="32" borderId="18" xfId="42" applyNumberFormat="1" applyFont="1" applyFill="1" applyBorder="1" applyAlignment="1" applyProtection="1">
      <alignment horizontal="center" vertical="center"/>
    </xf>
    <xf numFmtId="10" fontId="17" fillId="34" borderId="18" xfId="42" applyNumberFormat="1" applyFont="1" applyFill="1" applyBorder="1" applyAlignment="1" applyProtection="1">
      <alignment horizontal="center" vertical="center"/>
    </xf>
    <xf numFmtId="0" fontId="0" fillId="41" borderId="18" xfId="0" applyFill="1" applyBorder="1" applyProtection="1"/>
    <xf numFmtId="0" fontId="0" fillId="30" borderId="0" xfId="0" quotePrefix="1" applyFont="1" applyFill="1" applyAlignment="1" applyProtection="1">
      <alignment vertical="center" wrapText="1"/>
    </xf>
    <xf numFmtId="10" fontId="17" fillId="35" borderId="18" xfId="42" quotePrefix="1" applyNumberFormat="1" applyFont="1" applyFill="1" applyBorder="1" applyAlignment="1" applyProtection="1">
      <alignment horizontal="center" vertical="center"/>
    </xf>
    <xf numFmtId="1" fontId="17" fillId="28" borderId="5" xfId="0" applyNumberFormat="1" applyFont="1" applyFill="1" applyBorder="1" applyAlignment="1" applyProtection="1">
      <alignment horizontal="center" vertical="center" wrapText="1"/>
    </xf>
    <xf numFmtId="0" fontId="17" fillId="30" borderId="0" xfId="0" applyFont="1" applyFill="1" applyAlignment="1" applyProtection="1">
      <alignment horizontal="center" wrapText="1"/>
    </xf>
    <xf numFmtId="0" fontId="22" fillId="30" borderId="0" xfId="0" applyFont="1" applyFill="1" applyBorder="1" applyAlignment="1" applyProtection="1">
      <alignment horizontal="left"/>
    </xf>
    <xf numFmtId="0" fontId="21" fillId="30" borderId="0" xfId="0" applyFont="1" applyFill="1" applyAlignment="1" applyProtection="1">
      <alignment horizontal="center" vertical="center"/>
    </xf>
    <xf numFmtId="0" fontId="21" fillId="30" borderId="0" xfId="0" applyFont="1" applyFill="1" applyAlignment="1" applyProtection="1">
      <alignment vertical="top" wrapText="1"/>
    </xf>
    <xf numFmtId="1" fontId="25" fillId="30" borderId="0" xfId="0" applyNumberFormat="1" applyFont="1" applyFill="1" applyAlignment="1" applyProtection="1">
      <alignment horizontal="center" vertical="top" wrapText="1"/>
    </xf>
    <xf numFmtId="0" fontId="22" fillId="37" borderId="9" xfId="0" applyFont="1" applyFill="1" applyBorder="1" applyAlignment="1" applyProtection="1">
      <alignment horizontal="center" vertical="center"/>
    </xf>
    <xf numFmtId="0" fontId="0" fillId="41" borderId="21" xfId="0" applyFont="1" applyFill="1" applyBorder="1" applyAlignment="1" applyProtection="1">
      <alignment horizontal="left" vertical="center" wrapText="1"/>
    </xf>
    <xf numFmtId="1" fontId="18" fillId="38" borderId="21" xfId="0" applyNumberFormat="1" applyFont="1" applyFill="1" applyBorder="1" applyAlignment="1" applyProtection="1">
      <alignment horizontal="center" vertical="center" wrapText="1"/>
    </xf>
    <xf numFmtId="0" fontId="16" fillId="44" borderId="0" xfId="0" applyFont="1" applyFill="1" applyBorder="1" applyAlignment="1" applyProtection="1">
      <alignment horizontal="left" vertical="center" wrapText="1"/>
    </xf>
    <xf numFmtId="1" fontId="30" fillId="0" borderId="0" xfId="0" applyNumberFormat="1" applyFont="1" applyFill="1" applyBorder="1" applyAlignment="1" applyProtection="1">
      <alignment horizontal="center" vertical="center" wrapText="1"/>
    </xf>
    <xf numFmtId="1" fontId="18" fillId="0" borderId="0" xfId="0" applyNumberFormat="1" applyFont="1" applyFill="1" applyBorder="1" applyAlignment="1" applyProtection="1">
      <alignment horizontal="center" vertical="center" wrapText="1"/>
    </xf>
    <xf numFmtId="0" fontId="17" fillId="0" borderId="0" xfId="0" applyFont="1" applyFill="1" applyBorder="1" applyAlignment="1" applyProtection="1">
      <alignment horizontal="center" vertical="center" wrapText="1"/>
    </xf>
    <xf numFmtId="0" fontId="17" fillId="0" borderId="0" xfId="42" quotePrefix="1" applyNumberFormat="1" applyFont="1" applyFill="1" applyBorder="1" applyAlignment="1" applyProtection="1">
      <alignment horizontal="center" vertical="center" wrapText="1"/>
    </xf>
    <xf numFmtId="0" fontId="17" fillId="0" borderId="0" xfId="42" applyNumberFormat="1" applyFont="1" applyFill="1" applyBorder="1" applyAlignment="1" applyProtection="1">
      <alignment horizontal="center" vertical="center" wrapText="1"/>
    </xf>
    <xf numFmtId="1" fontId="17" fillId="0" borderId="0" xfId="42" applyNumberFormat="1" applyFont="1" applyFill="1" applyBorder="1" applyAlignment="1" applyProtection="1">
      <alignment horizontal="center" vertical="center" wrapText="1"/>
    </xf>
    <xf numFmtId="10" fontId="17" fillId="0" borderId="0" xfId="42" quotePrefix="1" applyNumberFormat="1" applyFont="1" applyFill="1" applyBorder="1" applyAlignment="1" applyProtection="1">
      <alignment horizontal="center" vertical="center" wrapText="1"/>
    </xf>
    <xf numFmtId="1" fontId="30" fillId="44" borderId="0" xfId="0" applyNumberFormat="1" applyFont="1" applyFill="1" applyBorder="1" applyAlignment="1" applyProtection="1">
      <alignment vertical="center" wrapText="1"/>
    </xf>
    <xf numFmtId="1" fontId="18" fillId="0" borderId="0" xfId="0" applyNumberFormat="1" applyFont="1" applyFill="1" applyBorder="1" applyAlignment="1" applyProtection="1">
      <alignment vertical="center" wrapText="1"/>
    </xf>
    <xf numFmtId="10" fontId="22" fillId="0" borderId="0" xfId="42" applyNumberFormat="1" applyFont="1" applyFill="1" applyBorder="1" applyAlignment="1" applyProtection="1">
      <alignment horizontal="center" vertical="center" textRotation="90"/>
    </xf>
    <xf numFmtId="0" fontId="0" fillId="41" borderId="21" xfId="0" applyFont="1" applyFill="1" applyBorder="1" applyAlignment="1" applyProtection="1">
      <alignment vertical="center" wrapText="1"/>
    </xf>
    <xf numFmtId="0" fontId="27" fillId="30" borderId="0" xfId="0" applyFont="1" applyFill="1" applyBorder="1" applyProtection="1"/>
    <xf numFmtId="0" fontId="22" fillId="0" borderId="0" xfId="42" applyNumberFormat="1" applyFont="1" applyFill="1" applyBorder="1" applyAlignment="1" applyProtection="1">
      <alignment horizontal="center" vertical="center" wrapText="1"/>
    </xf>
    <xf numFmtId="10" fontId="17" fillId="0" borderId="0" xfId="42" applyNumberFormat="1" applyFont="1" applyFill="1" applyBorder="1" applyAlignment="1" applyProtection="1">
      <alignment horizontal="center" vertical="center" wrapText="1"/>
    </xf>
    <xf numFmtId="0" fontId="0" fillId="44" borderId="0" xfId="0" applyFill="1" applyBorder="1" applyProtection="1"/>
    <xf numFmtId="0" fontId="0" fillId="0" borderId="5" xfId="0" applyFont="1" applyFill="1" applyBorder="1" applyAlignment="1" applyProtection="1">
      <alignment horizontal="left" vertical="center" wrapText="1"/>
    </xf>
    <xf numFmtId="0" fontId="22" fillId="0" borderId="0" xfId="42" quotePrefix="1" applyNumberFormat="1" applyFont="1" applyFill="1" applyBorder="1" applyAlignment="1" applyProtection="1">
      <alignment horizontal="center" vertical="center" wrapText="1"/>
    </xf>
    <xf numFmtId="0" fontId="22" fillId="37" borderId="32" xfId="0" applyFont="1" applyFill="1" applyBorder="1" applyAlignment="1" applyProtection="1">
      <alignment horizontal="center" vertical="center"/>
    </xf>
    <xf numFmtId="0" fontId="17" fillId="30" borderId="0" xfId="0" applyFont="1" applyFill="1" applyBorder="1" applyAlignment="1" applyProtection="1">
      <alignment horizontal="center" vertical="center" wrapText="1"/>
    </xf>
    <xf numFmtId="0" fontId="0" fillId="30" borderId="0" xfId="0" applyFont="1" applyFill="1" applyBorder="1" applyAlignment="1" applyProtection="1">
      <alignment horizontal="center" vertical="center" wrapText="1"/>
    </xf>
    <xf numFmtId="1" fontId="17" fillId="30" borderId="0" xfId="0" applyNumberFormat="1" applyFont="1" applyFill="1" applyBorder="1" applyAlignment="1" applyProtection="1">
      <alignment horizontal="center" vertical="center" wrapText="1"/>
    </xf>
    <xf numFmtId="0" fontId="22" fillId="0" borderId="0" xfId="0" applyFont="1" applyFill="1" applyBorder="1" applyAlignment="1" applyProtection="1">
      <alignment horizontal="right" vertical="center"/>
    </xf>
    <xf numFmtId="0" fontId="21" fillId="30" borderId="14" xfId="0" applyFont="1" applyFill="1" applyBorder="1" applyAlignment="1" applyProtection="1">
      <alignment horizontal="center" vertical="center"/>
    </xf>
    <xf numFmtId="0" fontId="21" fillId="30" borderId="14" xfId="0" applyFont="1" applyFill="1" applyBorder="1" applyAlignment="1" applyProtection="1">
      <alignment horizontal="left" vertical="top" wrapText="1"/>
    </xf>
    <xf numFmtId="1" fontId="18" fillId="30" borderId="14" xfId="0" applyNumberFormat="1" applyFont="1" applyFill="1" applyBorder="1" applyAlignment="1" applyProtection="1">
      <alignment horizontal="center" vertical="center" wrapText="1"/>
    </xf>
    <xf numFmtId="0" fontId="17" fillId="30" borderId="14" xfId="0" applyFont="1" applyFill="1" applyBorder="1" applyAlignment="1" applyProtection="1">
      <alignment horizontal="center" vertical="center" wrapText="1"/>
    </xf>
    <xf numFmtId="0" fontId="22" fillId="37" borderId="29" xfId="0" applyFont="1" applyFill="1" applyBorder="1" applyAlignment="1" applyProtection="1">
      <alignment horizontal="center" vertical="center"/>
    </xf>
    <xf numFmtId="0" fontId="0" fillId="30" borderId="23" xfId="0" applyFont="1" applyFill="1" applyBorder="1" applyAlignment="1" applyProtection="1">
      <alignment horizontal="left" vertical="center" wrapText="1"/>
    </xf>
    <xf numFmtId="49" fontId="0" fillId="0" borderId="0" xfId="0" applyNumberFormat="1" applyProtection="1"/>
    <xf numFmtId="0" fontId="0" fillId="30" borderId="21" xfId="0" applyFont="1" applyFill="1" applyBorder="1" applyAlignment="1" applyProtection="1">
      <alignment horizontal="left" vertical="center" wrapText="1"/>
    </xf>
    <xf numFmtId="0" fontId="21" fillId="30" borderId="0" xfId="0" applyFont="1" applyFill="1" applyBorder="1" applyAlignment="1" applyProtection="1">
      <alignment horizontal="center" vertical="center"/>
    </xf>
    <xf numFmtId="0" fontId="21" fillId="30" borderId="0" xfId="0" applyFont="1" applyFill="1" applyBorder="1" applyAlignment="1" applyProtection="1">
      <alignment horizontal="left" vertical="top" wrapText="1"/>
    </xf>
    <xf numFmtId="1" fontId="18" fillId="30" borderId="0" xfId="0" applyNumberFormat="1" applyFont="1" applyFill="1" applyBorder="1" applyAlignment="1" applyProtection="1">
      <alignment horizontal="center" vertical="center" wrapText="1"/>
    </xf>
    <xf numFmtId="0" fontId="0" fillId="30" borderId="21" xfId="0" applyFont="1" applyFill="1" applyBorder="1" applyAlignment="1" applyProtection="1">
      <alignment vertical="top" wrapText="1"/>
    </xf>
    <xf numFmtId="0" fontId="0" fillId="30" borderId="21" xfId="0" applyFont="1" applyFill="1" applyBorder="1" applyAlignment="1" applyProtection="1">
      <alignment vertical="center" wrapText="1"/>
    </xf>
    <xf numFmtId="0" fontId="22" fillId="44" borderId="0" xfId="42" applyNumberFormat="1" applyFont="1" applyFill="1" applyBorder="1" applyAlignment="1" applyProtection="1">
      <alignment horizontal="center" vertical="center" wrapText="1"/>
    </xf>
    <xf numFmtId="0" fontId="0" fillId="30" borderId="0" xfId="0" applyFont="1" applyFill="1" applyBorder="1" applyAlignment="1" applyProtection="1">
      <alignment horizontal="left" vertical="top" wrapText="1"/>
    </xf>
    <xf numFmtId="1" fontId="18" fillId="39" borderId="0" xfId="0" applyNumberFormat="1" applyFont="1" applyFill="1" applyBorder="1" applyAlignment="1" applyProtection="1">
      <alignment horizontal="center" vertical="center" wrapText="1"/>
    </xf>
    <xf numFmtId="0" fontId="21" fillId="40" borderId="0" xfId="0" applyFont="1" applyFill="1" applyBorder="1" applyAlignment="1" applyProtection="1">
      <alignment horizontal="right" vertical="center"/>
    </xf>
    <xf numFmtId="0" fontId="22" fillId="40" borderId="0" xfId="0" applyFont="1" applyFill="1" applyBorder="1" applyAlignment="1" applyProtection="1">
      <alignment horizontal="right" vertical="center"/>
    </xf>
    <xf numFmtId="0" fontId="22" fillId="31" borderId="0" xfId="0" applyFont="1" applyFill="1" applyBorder="1" applyAlignment="1" applyProtection="1">
      <alignment horizontal="right" vertical="center"/>
    </xf>
    <xf numFmtId="0" fontId="0" fillId="0" borderId="0" xfId="0" applyFont="1" applyAlignment="1" applyProtection="1">
      <alignment vertical="top" wrapText="1"/>
    </xf>
    <xf numFmtId="1" fontId="0" fillId="0" borderId="0" xfId="0" applyNumberFormat="1" applyAlignment="1" applyProtection="1">
      <alignment vertical="top" wrapText="1"/>
    </xf>
    <xf numFmtId="0" fontId="0" fillId="0" borderId="0" xfId="0" applyAlignment="1" applyProtection="1">
      <alignment vertical="top" wrapText="1"/>
    </xf>
    <xf numFmtId="1" fontId="18" fillId="38" borderId="5" xfId="0" applyNumberFormat="1" applyFont="1" applyFill="1" applyBorder="1" applyAlignment="1" applyProtection="1">
      <alignment horizontal="center" vertical="center" wrapText="1"/>
    </xf>
    <xf numFmtId="1" fontId="17" fillId="0" borderId="11" xfId="42" applyNumberFormat="1" applyFont="1" applyFill="1" applyBorder="1" applyAlignment="1" applyProtection="1">
      <alignment horizontal="center" vertical="center" textRotation="255"/>
      <protection locked="0"/>
    </xf>
    <xf numFmtId="1" fontId="17" fillId="0" borderId="18" xfId="42" applyNumberFormat="1" applyFont="1" applyFill="1" applyBorder="1" applyAlignment="1" applyProtection="1">
      <alignment horizontal="center" vertical="center" textRotation="255"/>
      <protection locked="0"/>
    </xf>
    <xf numFmtId="1" fontId="17" fillId="0" borderId="7" xfId="42" applyNumberFormat="1" applyFont="1" applyFill="1" applyBorder="1" applyAlignment="1" applyProtection="1">
      <alignment horizontal="center" vertical="center" textRotation="255"/>
      <protection locked="0"/>
    </xf>
    <xf numFmtId="1" fontId="17" fillId="0" borderId="13" xfId="42" applyNumberFormat="1" applyFont="1" applyFill="1" applyBorder="1" applyAlignment="1" applyProtection="1">
      <alignment horizontal="center" vertical="center" textRotation="255"/>
      <protection locked="0"/>
    </xf>
    <xf numFmtId="1" fontId="17" fillId="0" borderId="16" xfId="42" applyNumberFormat="1" applyFont="1" applyFill="1" applyBorder="1" applyAlignment="1" applyProtection="1">
      <alignment horizontal="center" vertical="center" textRotation="255"/>
      <protection locked="0"/>
    </xf>
    <xf numFmtId="1" fontId="17" fillId="0" borderId="19" xfId="42" applyNumberFormat="1" applyFont="1" applyFill="1" applyBorder="1" applyAlignment="1" applyProtection="1">
      <alignment horizontal="center" vertical="center" textRotation="255"/>
      <protection locked="0"/>
    </xf>
    <xf numFmtId="0" fontId="0" fillId="30" borderId="36" xfId="0" applyFill="1" applyBorder="1"/>
    <xf numFmtId="0" fontId="39" fillId="44" borderId="5" xfId="0" applyFont="1" applyFill="1" applyBorder="1" applyAlignment="1">
      <alignment horizontal="left" vertical="center" wrapText="1"/>
    </xf>
    <xf numFmtId="0" fontId="36" fillId="0" borderId="39" xfId="0" applyFont="1" applyFill="1" applyBorder="1" applyAlignment="1">
      <alignment horizontal="left" vertical="top" wrapText="1"/>
    </xf>
    <xf numFmtId="0" fontId="36" fillId="0" borderId="37" xfId="0" applyFont="1" applyFill="1" applyBorder="1" applyAlignment="1">
      <alignment horizontal="left" vertical="top" wrapText="1"/>
    </xf>
    <xf numFmtId="0" fontId="36" fillId="0" borderId="38" xfId="0" applyFont="1" applyFill="1" applyBorder="1" applyAlignment="1">
      <alignment horizontal="left" vertical="top" wrapText="1"/>
    </xf>
    <xf numFmtId="1" fontId="17" fillId="30" borderId="0" xfId="0" applyNumberFormat="1" applyFont="1" applyFill="1" applyAlignment="1" applyProtection="1">
      <alignment horizontal="center" textRotation="90"/>
    </xf>
    <xf numFmtId="1" fontId="17" fillId="30" borderId="14" xfId="0" applyNumberFormat="1" applyFont="1" applyFill="1" applyBorder="1" applyAlignment="1" applyProtection="1">
      <alignment horizontal="center" textRotation="90"/>
    </xf>
    <xf numFmtId="0" fontId="17" fillId="36" borderId="9" xfId="0" applyFont="1" applyFill="1" applyBorder="1" applyAlignment="1" applyProtection="1">
      <alignment horizontal="left" vertical="top" wrapText="1"/>
    </xf>
    <xf numFmtId="0" fontId="17" fillId="36" borderId="10" xfId="0" applyFont="1" applyFill="1" applyBorder="1" applyAlignment="1" applyProtection="1">
      <alignment horizontal="left" vertical="top" wrapText="1"/>
    </xf>
    <xf numFmtId="0" fontId="17" fillId="36" borderId="12" xfId="0" applyFont="1" applyFill="1" applyBorder="1" applyAlignment="1" applyProtection="1">
      <alignment horizontal="left" vertical="top" wrapText="1"/>
    </xf>
    <xf numFmtId="0" fontId="17" fillId="36" borderId="6" xfId="0" applyFont="1" applyFill="1" applyBorder="1" applyAlignment="1" applyProtection="1">
      <alignment horizontal="left" vertical="top" wrapText="1"/>
    </xf>
  </cellXfs>
  <cellStyles count="44">
    <cellStyle name="20 % - Akzent1" xfId="18" builtinId="30" hidden="1"/>
    <cellStyle name="20 % - Akzent2" xfId="21" builtinId="34" hidden="1"/>
    <cellStyle name="20 % - Akzent3" xfId="24" builtinId="38" hidden="1"/>
    <cellStyle name="20 % - Akzent4" xfId="27" builtinId="42" hidden="1"/>
    <cellStyle name="20 % - Akzent5" xfId="30" builtinId="46" hidden="1"/>
    <cellStyle name="20 % - Akzent6" xfId="33" builtinId="50" hidden="1"/>
    <cellStyle name="40 % - Akzent1" xfId="19" builtinId="31" hidden="1"/>
    <cellStyle name="40 % - Akzent2" xfId="22" builtinId="35" hidden="1"/>
    <cellStyle name="40 % - Akzent3" xfId="25" builtinId="39" hidden="1"/>
    <cellStyle name="40 % - Akzent4" xfId="28" builtinId="43" hidden="1"/>
    <cellStyle name="40 % - Akzent5" xfId="31" builtinId="47" hidden="1"/>
    <cellStyle name="40 % - Akzent6" xfId="34" builtinId="51" hidden="1"/>
    <cellStyle name="60 % - Akzent1" xfId="20" builtinId="32" hidden="1"/>
    <cellStyle name="60 % - Akzent2" xfId="23" builtinId="36" hidden="1"/>
    <cellStyle name="60 % - Akzent3" xfId="26" builtinId="40" hidden="1"/>
    <cellStyle name="60 % - Akzent4" xfId="29" builtinId="44" hidden="1"/>
    <cellStyle name="60 % - Akzent5" xfId="32" builtinId="48" hidden="1"/>
    <cellStyle name="60 % - Akzent6" xfId="35" builtinId="52" hidden="1"/>
    <cellStyle name="Akzent 1 Petrol" xfId="36" xr:uid="{00000000-0005-0000-0000-000012000000}"/>
    <cellStyle name="Akzent 2 Dunkelblau" xfId="37" xr:uid="{00000000-0005-0000-0000-000013000000}"/>
    <cellStyle name="Akzent 3 Grün" xfId="38" xr:uid="{00000000-0005-0000-0000-000014000000}"/>
    <cellStyle name="Akzent 4 Dunkelgrün" xfId="39" xr:uid="{00000000-0005-0000-0000-000015000000}"/>
    <cellStyle name="Akzent 5 Rot" xfId="40" xr:uid="{00000000-0005-0000-0000-000016000000}"/>
    <cellStyle name="Akzent 6 Dunkelrot" xfId="41" xr:uid="{00000000-0005-0000-0000-000017000000}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eutral 2" xfId="43" xr:uid="{00000000-0005-0000-0000-00001F000000}"/>
    <cellStyle name="Notiz" xfId="15" builtinId="10" customBuiltin="1"/>
    <cellStyle name="Schlecht" xfId="7" builtinId="27" customBuiltin="1"/>
    <cellStyle name="Schlecht 2" xfId="42" xr:uid="{00000000-0005-0000-0000-000022000000}"/>
    <cellStyle name="Standard" xfId="0" builtinId="0" customBuiltin="1"/>
    <cellStyle name="Überschrift" xfId="1" builtinId="15" hidden="1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430">
    <dxf>
      <font>
        <color theme="2" tint="-0.14996795556505021"/>
      </font>
      <fill>
        <patternFill>
          <bgColor theme="2" tint="-0.14996795556505021"/>
        </patternFill>
      </fill>
    </dxf>
    <dxf>
      <fill>
        <patternFill>
          <bgColor rgb="FFFFC6D2"/>
        </patternFill>
      </fill>
    </dxf>
    <dxf>
      <fill>
        <patternFill>
          <bgColor rgb="FFFFE48F"/>
        </patternFill>
      </fill>
    </dxf>
    <dxf>
      <fill>
        <patternFill>
          <bgColor rgb="FF83D3AB"/>
        </patternFill>
      </fill>
    </dxf>
    <dxf>
      <font>
        <color theme="2" tint="-0.14996795556505021"/>
      </font>
      <fill>
        <patternFill>
          <bgColor theme="2" tint="-0.14996795556505021"/>
        </patternFill>
      </fill>
    </dxf>
    <dxf>
      <font>
        <color theme="2" tint="-0.14996795556505021"/>
      </font>
      <fill>
        <patternFill>
          <bgColor theme="2" tint="-0.14996795556505021"/>
        </patternFill>
      </fill>
    </dxf>
    <dxf>
      <fill>
        <patternFill>
          <bgColor rgb="FFFFC6D2"/>
        </patternFill>
      </fill>
    </dxf>
    <dxf>
      <fill>
        <patternFill>
          <bgColor rgb="FFFFE48F"/>
        </patternFill>
      </fill>
    </dxf>
    <dxf>
      <fill>
        <patternFill>
          <bgColor rgb="FF83D3AB"/>
        </patternFill>
      </fill>
    </dxf>
    <dxf>
      <font>
        <color theme="2" tint="-0.14996795556505021"/>
      </font>
      <fill>
        <patternFill>
          <bgColor theme="2" tint="-0.14996795556505021"/>
        </patternFill>
      </fill>
    </dxf>
    <dxf>
      <font>
        <color theme="2" tint="-0.14996795556505021"/>
      </font>
      <fill>
        <patternFill>
          <bgColor theme="2" tint="-0.14996795556505021"/>
        </patternFill>
      </fill>
    </dxf>
    <dxf>
      <fill>
        <patternFill>
          <bgColor rgb="FFFFC6D2"/>
        </patternFill>
      </fill>
    </dxf>
    <dxf>
      <fill>
        <patternFill>
          <bgColor rgb="FFFFE48F"/>
        </patternFill>
      </fill>
    </dxf>
    <dxf>
      <fill>
        <patternFill>
          <bgColor rgb="FF83D3AB"/>
        </patternFill>
      </fill>
    </dxf>
    <dxf>
      <font>
        <color theme="2" tint="-0.14996795556505021"/>
      </font>
      <fill>
        <patternFill>
          <bgColor theme="2" tint="-0.14996795556505021"/>
        </patternFill>
      </fill>
    </dxf>
    <dxf>
      <font>
        <color theme="2" tint="-0.14996795556505021"/>
      </font>
      <fill>
        <patternFill>
          <bgColor theme="2" tint="-0.14996795556505021"/>
        </patternFill>
      </fill>
    </dxf>
    <dxf>
      <fill>
        <patternFill>
          <bgColor rgb="FFFFC6D2"/>
        </patternFill>
      </fill>
    </dxf>
    <dxf>
      <fill>
        <patternFill>
          <bgColor rgb="FFFFE48F"/>
        </patternFill>
      </fill>
    </dxf>
    <dxf>
      <fill>
        <patternFill>
          <bgColor rgb="FF83D3AB"/>
        </patternFill>
      </fill>
    </dxf>
    <dxf>
      <font>
        <color theme="2" tint="-0.14996795556505021"/>
      </font>
      <fill>
        <patternFill>
          <bgColor theme="2" tint="-0.14996795556505021"/>
        </patternFill>
      </fill>
    </dxf>
    <dxf>
      <font>
        <color theme="2" tint="-0.14996795556505021"/>
      </font>
      <fill>
        <patternFill>
          <bgColor theme="2" tint="-0.14996795556505021"/>
        </patternFill>
      </fill>
    </dxf>
    <dxf>
      <fill>
        <patternFill>
          <bgColor rgb="FFFFC6D2"/>
        </patternFill>
      </fill>
    </dxf>
    <dxf>
      <fill>
        <patternFill>
          <bgColor rgb="FFFFE48F"/>
        </patternFill>
      </fill>
    </dxf>
    <dxf>
      <fill>
        <patternFill>
          <bgColor rgb="FF83D3AB"/>
        </patternFill>
      </fill>
    </dxf>
    <dxf>
      <font>
        <color theme="2" tint="-0.14996795556505021"/>
      </font>
      <fill>
        <patternFill>
          <bgColor theme="2" tint="-0.14996795556505021"/>
        </patternFill>
      </fill>
    </dxf>
    <dxf>
      <font>
        <color theme="2" tint="-0.14996795556505021"/>
      </font>
      <fill>
        <patternFill>
          <bgColor theme="2" tint="-0.14996795556505021"/>
        </patternFill>
      </fill>
    </dxf>
    <dxf>
      <fill>
        <patternFill>
          <bgColor rgb="FFFFC6D2"/>
        </patternFill>
      </fill>
    </dxf>
    <dxf>
      <fill>
        <patternFill>
          <bgColor rgb="FFFFE48F"/>
        </patternFill>
      </fill>
    </dxf>
    <dxf>
      <fill>
        <patternFill>
          <bgColor rgb="FF83D3AB"/>
        </patternFill>
      </fill>
    </dxf>
    <dxf>
      <font>
        <color theme="2" tint="-0.14996795556505021"/>
      </font>
      <fill>
        <patternFill>
          <bgColor theme="2" tint="-0.14996795556505021"/>
        </patternFill>
      </fill>
    </dxf>
    <dxf>
      <font>
        <color theme="2" tint="-0.14996795556505021"/>
      </font>
      <fill>
        <patternFill>
          <bgColor theme="2" tint="-0.14996795556505021"/>
        </patternFill>
      </fill>
    </dxf>
    <dxf>
      <fill>
        <patternFill>
          <bgColor rgb="FFFFC6D2"/>
        </patternFill>
      </fill>
    </dxf>
    <dxf>
      <fill>
        <patternFill>
          <bgColor rgb="FFFFE48F"/>
        </patternFill>
      </fill>
    </dxf>
    <dxf>
      <fill>
        <patternFill>
          <bgColor rgb="FF83D3AB"/>
        </patternFill>
      </fill>
    </dxf>
    <dxf>
      <font>
        <color theme="2" tint="-0.14996795556505021"/>
      </font>
      <fill>
        <patternFill>
          <bgColor theme="2" tint="-0.14996795556505021"/>
        </patternFill>
      </fill>
    </dxf>
    <dxf>
      <font>
        <color theme="2" tint="-0.14996795556505021"/>
      </font>
      <fill>
        <patternFill>
          <bgColor theme="2" tint="-0.14996795556505021"/>
        </patternFill>
      </fill>
    </dxf>
    <dxf>
      <fill>
        <patternFill>
          <bgColor rgb="FFFFC6D2"/>
        </patternFill>
      </fill>
    </dxf>
    <dxf>
      <fill>
        <patternFill>
          <bgColor rgb="FFFFE48F"/>
        </patternFill>
      </fill>
    </dxf>
    <dxf>
      <fill>
        <patternFill>
          <bgColor rgb="FF83D3AB"/>
        </patternFill>
      </fill>
    </dxf>
    <dxf>
      <font>
        <color theme="2" tint="-0.14996795556505021"/>
      </font>
      <fill>
        <patternFill>
          <bgColor theme="2" tint="-0.14996795556505021"/>
        </patternFill>
      </fill>
    </dxf>
    <dxf>
      <font>
        <color theme="2" tint="-0.14996795556505021"/>
      </font>
      <fill>
        <patternFill>
          <bgColor theme="2" tint="-0.14996795556505021"/>
        </patternFill>
      </fill>
    </dxf>
    <dxf>
      <fill>
        <patternFill>
          <bgColor rgb="FFFFC6D2"/>
        </patternFill>
      </fill>
    </dxf>
    <dxf>
      <fill>
        <patternFill>
          <bgColor rgb="FFFFE48F"/>
        </patternFill>
      </fill>
    </dxf>
    <dxf>
      <fill>
        <patternFill>
          <bgColor rgb="FF83D3AB"/>
        </patternFill>
      </fill>
    </dxf>
    <dxf>
      <font>
        <color theme="2" tint="-0.14996795556505021"/>
      </font>
      <fill>
        <patternFill>
          <bgColor theme="2" tint="-0.14996795556505021"/>
        </patternFill>
      </fill>
    </dxf>
    <dxf>
      <font>
        <color theme="2" tint="-0.14996795556505021"/>
      </font>
      <fill>
        <patternFill>
          <bgColor theme="2" tint="-0.14996795556505021"/>
        </patternFill>
      </fill>
    </dxf>
    <dxf>
      <fill>
        <patternFill>
          <bgColor rgb="FFFFC6D2"/>
        </patternFill>
      </fill>
    </dxf>
    <dxf>
      <fill>
        <patternFill>
          <bgColor rgb="FFFFE48F"/>
        </patternFill>
      </fill>
    </dxf>
    <dxf>
      <fill>
        <patternFill>
          <bgColor rgb="FF83D3AB"/>
        </patternFill>
      </fill>
    </dxf>
    <dxf>
      <font>
        <color theme="2" tint="-0.14996795556505021"/>
      </font>
      <fill>
        <patternFill>
          <bgColor theme="2" tint="-0.14996795556505021"/>
        </patternFill>
      </fill>
    </dxf>
    <dxf>
      <font>
        <color theme="2" tint="-0.14996795556505021"/>
      </font>
      <fill>
        <patternFill>
          <bgColor theme="2" tint="-0.14996795556505021"/>
        </patternFill>
      </fill>
    </dxf>
    <dxf>
      <fill>
        <patternFill>
          <bgColor rgb="FFFFC6D2"/>
        </patternFill>
      </fill>
    </dxf>
    <dxf>
      <fill>
        <patternFill>
          <bgColor rgb="FFFFE48F"/>
        </patternFill>
      </fill>
    </dxf>
    <dxf>
      <fill>
        <patternFill>
          <bgColor rgb="FF83D3AB"/>
        </patternFill>
      </fill>
    </dxf>
    <dxf>
      <font>
        <color theme="2" tint="-0.14996795556505021"/>
      </font>
      <fill>
        <patternFill>
          <bgColor theme="2" tint="-0.14996795556505021"/>
        </patternFill>
      </fill>
    </dxf>
    <dxf>
      <font>
        <color theme="2" tint="-0.14996795556505021"/>
      </font>
      <fill>
        <patternFill>
          <bgColor theme="2" tint="-0.14996795556505021"/>
        </patternFill>
      </fill>
    </dxf>
    <dxf>
      <fill>
        <patternFill>
          <bgColor rgb="FFFFC6D2"/>
        </patternFill>
      </fill>
    </dxf>
    <dxf>
      <fill>
        <patternFill>
          <bgColor rgb="FFFFE48F"/>
        </patternFill>
      </fill>
    </dxf>
    <dxf>
      <fill>
        <patternFill>
          <bgColor rgb="FF83D3AB"/>
        </patternFill>
      </fill>
    </dxf>
    <dxf>
      <font>
        <color theme="2" tint="-0.14996795556505021"/>
      </font>
      <fill>
        <patternFill>
          <bgColor theme="2" tint="-0.14996795556505021"/>
        </patternFill>
      </fill>
    </dxf>
    <dxf>
      <font>
        <color theme="2" tint="-0.14996795556505021"/>
      </font>
      <fill>
        <patternFill>
          <bgColor theme="2" tint="-0.14996795556505021"/>
        </patternFill>
      </fill>
    </dxf>
    <dxf>
      <fill>
        <patternFill>
          <bgColor rgb="FFFFC6D2"/>
        </patternFill>
      </fill>
    </dxf>
    <dxf>
      <fill>
        <patternFill>
          <bgColor rgb="FFFFE48F"/>
        </patternFill>
      </fill>
    </dxf>
    <dxf>
      <fill>
        <patternFill>
          <bgColor rgb="FF83D3AB"/>
        </patternFill>
      </fill>
    </dxf>
    <dxf>
      <font>
        <color theme="2" tint="-0.14996795556505021"/>
      </font>
      <fill>
        <patternFill>
          <bgColor theme="2" tint="-0.14996795556505021"/>
        </patternFill>
      </fill>
    </dxf>
    <dxf>
      <font>
        <color theme="2" tint="-0.14996795556505021"/>
      </font>
      <fill>
        <patternFill>
          <bgColor theme="2" tint="-0.14996795556505021"/>
        </patternFill>
      </fill>
    </dxf>
    <dxf>
      <fill>
        <patternFill>
          <bgColor rgb="FFFFC6D2"/>
        </patternFill>
      </fill>
    </dxf>
    <dxf>
      <fill>
        <patternFill>
          <bgColor rgb="FFFFE48F"/>
        </patternFill>
      </fill>
    </dxf>
    <dxf>
      <fill>
        <patternFill>
          <bgColor rgb="FF83D3AB"/>
        </patternFill>
      </fill>
    </dxf>
    <dxf>
      <font>
        <color theme="2" tint="-0.14996795556505021"/>
      </font>
      <fill>
        <patternFill>
          <bgColor theme="2" tint="-0.14996795556505021"/>
        </patternFill>
      </fill>
    </dxf>
    <dxf>
      <font>
        <color theme="2" tint="-0.14996795556505021"/>
      </font>
      <fill>
        <patternFill>
          <bgColor theme="2" tint="-0.14996795556505021"/>
        </patternFill>
      </fill>
    </dxf>
    <dxf>
      <fill>
        <patternFill>
          <bgColor rgb="FFFFC6D2"/>
        </patternFill>
      </fill>
    </dxf>
    <dxf>
      <fill>
        <patternFill>
          <bgColor rgb="FFFFE48F"/>
        </patternFill>
      </fill>
    </dxf>
    <dxf>
      <fill>
        <patternFill>
          <bgColor rgb="FF83D3AB"/>
        </patternFill>
      </fill>
    </dxf>
    <dxf>
      <font>
        <color theme="2" tint="-0.14996795556505021"/>
      </font>
      <fill>
        <patternFill>
          <bgColor theme="2" tint="-0.14996795556505021"/>
        </patternFill>
      </fill>
    </dxf>
    <dxf>
      <font>
        <color theme="2" tint="-0.14996795556505021"/>
      </font>
      <fill>
        <patternFill>
          <bgColor theme="2" tint="-0.14996795556505021"/>
        </patternFill>
      </fill>
    </dxf>
    <dxf>
      <fill>
        <patternFill>
          <bgColor rgb="FFFFC6D2"/>
        </patternFill>
      </fill>
    </dxf>
    <dxf>
      <fill>
        <patternFill>
          <bgColor rgb="FFFFE48F"/>
        </patternFill>
      </fill>
    </dxf>
    <dxf>
      <fill>
        <patternFill>
          <bgColor rgb="FF83D3AB"/>
        </patternFill>
      </fill>
    </dxf>
    <dxf>
      <font>
        <color theme="2" tint="-0.14996795556505021"/>
      </font>
      <fill>
        <patternFill>
          <bgColor theme="2" tint="-0.14996795556505021"/>
        </patternFill>
      </fill>
    </dxf>
    <dxf>
      <font>
        <color theme="2" tint="-0.14996795556505021"/>
      </font>
      <fill>
        <patternFill>
          <bgColor theme="2" tint="-0.14996795556505021"/>
        </patternFill>
      </fill>
    </dxf>
    <dxf>
      <fill>
        <patternFill>
          <bgColor rgb="FFFFC6D2"/>
        </patternFill>
      </fill>
    </dxf>
    <dxf>
      <fill>
        <patternFill>
          <bgColor rgb="FFFFE48F"/>
        </patternFill>
      </fill>
    </dxf>
    <dxf>
      <fill>
        <patternFill>
          <bgColor rgb="FF83D3AB"/>
        </patternFill>
      </fill>
    </dxf>
    <dxf>
      <font>
        <color theme="2" tint="-0.14996795556505021"/>
      </font>
      <fill>
        <patternFill>
          <bgColor theme="2" tint="-0.14996795556505021"/>
        </patternFill>
      </fill>
    </dxf>
    <dxf>
      <font>
        <color theme="2" tint="-0.14996795556505021"/>
      </font>
      <fill>
        <patternFill>
          <bgColor theme="2" tint="-0.14996795556505021"/>
        </patternFill>
      </fill>
    </dxf>
    <dxf>
      <fill>
        <patternFill>
          <bgColor rgb="FFFFC6D2"/>
        </patternFill>
      </fill>
    </dxf>
    <dxf>
      <fill>
        <patternFill>
          <bgColor rgb="FFFFE48F"/>
        </patternFill>
      </fill>
    </dxf>
    <dxf>
      <fill>
        <patternFill>
          <bgColor rgb="FF83D3AB"/>
        </patternFill>
      </fill>
    </dxf>
    <dxf>
      <font>
        <color theme="2" tint="-0.14996795556505021"/>
      </font>
      <fill>
        <patternFill>
          <bgColor theme="2" tint="-0.14996795556505021"/>
        </patternFill>
      </fill>
    </dxf>
    <dxf>
      <font>
        <color theme="2" tint="-0.14996795556505021"/>
      </font>
      <fill>
        <patternFill>
          <bgColor theme="2" tint="-0.14996795556505021"/>
        </patternFill>
      </fill>
    </dxf>
    <dxf>
      <fill>
        <patternFill>
          <bgColor rgb="FFFFC6D2"/>
        </patternFill>
      </fill>
    </dxf>
    <dxf>
      <fill>
        <patternFill>
          <bgColor rgb="FFFFE48F"/>
        </patternFill>
      </fill>
    </dxf>
    <dxf>
      <fill>
        <patternFill>
          <bgColor rgb="FF83D3AB"/>
        </patternFill>
      </fill>
    </dxf>
    <dxf>
      <font>
        <color theme="2" tint="-0.14996795556505021"/>
      </font>
      <fill>
        <patternFill>
          <bgColor theme="2" tint="-0.14996795556505021"/>
        </patternFill>
      </fill>
    </dxf>
    <dxf>
      <font>
        <color theme="2" tint="-0.14996795556505021"/>
      </font>
      <fill>
        <patternFill>
          <bgColor theme="2" tint="-0.14996795556505021"/>
        </patternFill>
      </fill>
    </dxf>
    <dxf>
      <fill>
        <patternFill>
          <bgColor rgb="FFFFC6D2"/>
        </patternFill>
      </fill>
    </dxf>
    <dxf>
      <fill>
        <patternFill>
          <bgColor rgb="FFFFE48F"/>
        </patternFill>
      </fill>
    </dxf>
    <dxf>
      <fill>
        <patternFill>
          <bgColor rgb="FF83D3AB"/>
        </patternFill>
      </fill>
    </dxf>
    <dxf>
      <font>
        <color theme="2" tint="-0.14996795556505021"/>
      </font>
      <fill>
        <patternFill>
          <bgColor theme="2" tint="-0.14996795556505021"/>
        </patternFill>
      </fill>
    </dxf>
    <dxf>
      <font>
        <color theme="2" tint="-0.14996795556505021"/>
      </font>
      <fill>
        <patternFill>
          <bgColor theme="2" tint="-0.14996795556505021"/>
        </patternFill>
      </fill>
    </dxf>
    <dxf>
      <fill>
        <patternFill>
          <bgColor rgb="FFFFC6D2"/>
        </patternFill>
      </fill>
    </dxf>
    <dxf>
      <fill>
        <patternFill>
          <bgColor rgb="FFFFE48F"/>
        </patternFill>
      </fill>
    </dxf>
    <dxf>
      <fill>
        <patternFill>
          <bgColor rgb="FF83D3AB"/>
        </patternFill>
      </fill>
    </dxf>
    <dxf>
      <font>
        <color theme="2" tint="-0.14996795556505021"/>
      </font>
      <fill>
        <patternFill>
          <bgColor theme="2" tint="-0.14996795556505021"/>
        </patternFill>
      </fill>
    </dxf>
    <dxf>
      <font>
        <color theme="2" tint="-0.14996795556505021"/>
      </font>
      <fill>
        <patternFill>
          <bgColor theme="2" tint="-0.14996795556505021"/>
        </patternFill>
      </fill>
    </dxf>
    <dxf>
      <fill>
        <patternFill>
          <bgColor rgb="FFFFC6D2"/>
        </patternFill>
      </fill>
    </dxf>
    <dxf>
      <fill>
        <patternFill>
          <bgColor rgb="FFFFE48F"/>
        </patternFill>
      </fill>
    </dxf>
    <dxf>
      <fill>
        <patternFill>
          <bgColor rgb="FF83D3AB"/>
        </patternFill>
      </fill>
    </dxf>
    <dxf>
      <font>
        <color theme="2" tint="-0.14996795556505021"/>
      </font>
      <fill>
        <patternFill>
          <bgColor theme="2" tint="-0.14996795556505021"/>
        </patternFill>
      </fill>
    </dxf>
    <dxf>
      <font>
        <color theme="2" tint="-0.14996795556505021"/>
      </font>
      <fill>
        <patternFill>
          <bgColor theme="2" tint="-0.14996795556505021"/>
        </patternFill>
      </fill>
    </dxf>
    <dxf>
      <fill>
        <patternFill>
          <bgColor rgb="FFFFC6D2"/>
        </patternFill>
      </fill>
    </dxf>
    <dxf>
      <fill>
        <patternFill>
          <bgColor rgb="FFFFE48F"/>
        </patternFill>
      </fill>
    </dxf>
    <dxf>
      <fill>
        <patternFill>
          <bgColor rgb="FF83D3AB"/>
        </patternFill>
      </fill>
    </dxf>
    <dxf>
      <font>
        <color theme="2" tint="-0.14996795556505021"/>
      </font>
      <fill>
        <patternFill>
          <bgColor theme="2" tint="-0.14996795556505021"/>
        </patternFill>
      </fill>
    </dxf>
    <dxf>
      <font>
        <color theme="2" tint="-0.14996795556505021"/>
      </font>
      <fill>
        <patternFill>
          <bgColor theme="2" tint="-0.14996795556505021"/>
        </patternFill>
      </fill>
    </dxf>
    <dxf>
      <fill>
        <patternFill>
          <bgColor rgb="FFFFC6D2"/>
        </patternFill>
      </fill>
    </dxf>
    <dxf>
      <fill>
        <patternFill>
          <bgColor rgb="FFFFE48F"/>
        </patternFill>
      </fill>
    </dxf>
    <dxf>
      <fill>
        <patternFill>
          <bgColor rgb="FF83D3AB"/>
        </patternFill>
      </fill>
    </dxf>
    <dxf>
      <font>
        <color theme="2" tint="-0.14996795556505021"/>
      </font>
      <fill>
        <patternFill>
          <bgColor theme="2" tint="-0.14996795556505021"/>
        </patternFill>
      </fill>
    </dxf>
    <dxf>
      <font>
        <color theme="2" tint="-0.14996795556505021"/>
      </font>
      <fill>
        <patternFill>
          <bgColor theme="2" tint="-0.14996795556505021"/>
        </patternFill>
      </fill>
    </dxf>
    <dxf>
      <fill>
        <patternFill>
          <bgColor rgb="FFFFC6D2"/>
        </patternFill>
      </fill>
    </dxf>
    <dxf>
      <fill>
        <patternFill>
          <bgColor rgb="FFFFE48F"/>
        </patternFill>
      </fill>
    </dxf>
    <dxf>
      <fill>
        <patternFill>
          <bgColor rgb="FF83D3AB"/>
        </patternFill>
      </fill>
    </dxf>
    <dxf>
      <font>
        <color theme="2" tint="-0.14996795556505021"/>
      </font>
      <fill>
        <patternFill>
          <bgColor theme="2" tint="-0.14996795556505021"/>
        </patternFill>
      </fill>
    </dxf>
    <dxf>
      <font>
        <color theme="2" tint="-0.14996795556505021"/>
      </font>
      <fill>
        <patternFill>
          <bgColor theme="2" tint="-0.14996795556505021"/>
        </patternFill>
      </fill>
    </dxf>
    <dxf>
      <fill>
        <patternFill>
          <bgColor rgb="FFFFC6D2"/>
        </patternFill>
      </fill>
    </dxf>
    <dxf>
      <fill>
        <patternFill>
          <bgColor rgb="FFFFE48F"/>
        </patternFill>
      </fill>
    </dxf>
    <dxf>
      <fill>
        <patternFill>
          <bgColor rgb="FF83D3AB"/>
        </patternFill>
      </fill>
    </dxf>
    <dxf>
      <font>
        <color theme="2" tint="-0.14996795556505021"/>
      </font>
      <fill>
        <patternFill>
          <bgColor theme="2" tint="-0.14996795556505021"/>
        </patternFill>
      </fill>
    </dxf>
    <dxf>
      <font>
        <color theme="2" tint="-0.14996795556505021"/>
      </font>
      <fill>
        <patternFill>
          <bgColor theme="2" tint="-0.14996795556505021"/>
        </patternFill>
      </fill>
    </dxf>
    <dxf>
      <fill>
        <patternFill>
          <bgColor rgb="FFFFC6D2"/>
        </patternFill>
      </fill>
    </dxf>
    <dxf>
      <fill>
        <patternFill>
          <bgColor rgb="FFFFE48F"/>
        </patternFill>
      </fill>
    </dxf>
    <dxf>
      <fill>
        <patternFill>
          <bgColor rgb="FF83D3AB"/>
        </patternFill>
      </fill>
    </dxf>
    <dxf>
      <font>
        <color theme="2" tint="-0.14996795556505021"/>
      </font>
      <fill>
        <patternFill>
          <bgColor theme="2" tint="-0.14996795556505021"/>
        </patternFill>
      </fill>
    </dxf>
    <dxf>
      <font>
        <color theme="2" tint="-0.14996795556505021"/>
      </font>
      <fill>
        <patternFill>
          <bgColor theme="2" tint="-0.14996795556505021"/>
        </patternFill>
      </fill>
    </dxf>
    <dxf>
      <fill>
        <patternFill>
          <bgColor rgb="FFFFC6D2"/>
        </patternFill>
      </fill>
    </dxf>
    <dxf>
      <fill>
        <patternFill>
          <bgColor rgb="FFFFE48F"/>
        </patternFill>
      </fill>
    </dxf>
    <dxf>
      <fill>
        <patternFill>
          <bgColor rgb="FF83D3AB"/>
        </patternFill>
      </fill>
    </dxf>
    <dxf>
      <font>
        <color theme="2" tint="-0.14996795556505021"/>
      </font>
      <fill>
        <patternFill>
          <bgColor theme="2" tint="-0.14996795556505021"/>
        </patternFill>
      </fill>
    </dxf>
    <dxf>
      <font>
        <color theme="2" tint="-0.14996795556505021"/>
      </font>
      <fill>
        <patternFill>
          <bgColor theme="2" tint="-0.14996795556505021"/>
        </patternFill>
      </fill>
    </dxf>
    <dxf>
      <fill>
        <patternFill>
          <bgColor rgb="FFFFC6D2"/>
        </patternFill>
      </fill>
    </dxf>
    <dxf>
      <fill>
        <patternFill>
          <bgColor rgb="FFFFE48F"/>
        </patternFill>
      </fill>
    </dxf>
    <dxf>
      <fill>
        <patternFill>
          <bgColor rgb="FF83D3AB"/>
        </patternFill>
      </fill>
    </dxf>
    <dxf>
      <font>
        <color theme="2" tint="-0.14996795556505021"/>
      </font>
      <fill>
        <patternFill>
          <bgColor theme="2" tint="-0.14996795556505021"/>
        </patternFill>
      </fill>
    </dxf>
    <dxf>
      <font>
        <color theme="2" tint="-0.14996795556505021"/>
      </font>
      <fill>
        <patternFill>
          <bgColor theme="2" tint="-0.14996795556505021"/>
        </patternFill>
      </fill>
    </dxf>
    <dxf>
      <fill>
        <patternFill>
          <bgColor rgb="FFFFC6D2"/>
        </patternFill>
      </fill>
    </dxf>
    <dxf>
      <fill>
        <patternFill>
          <bgColor rgb="FFFFE48F"/>
        </patternFill>
      </fill>
    </dxf>
    <dxf>
      <fill>
        <patternFill>
          <bgColor rgb="FF83D3AB"/>
        </patternFill>
      </fill>
    </dxf>
    <dxf>
      <font>
        <color theme="2" tint="-0.14996795556505021"/>
      </font>
      <fill>
        <patternFill>
          <bgColor theme="2" tint="-0.14996795556505021"/>
        </patternFill>
      </fill>
    </dxf>
    <dxf>
      <font>
        <color theme="2" tint="-0.14996795556505021"/>
      </font>
      <fill>
        <patternFill>
          <bgColor theme="2" tint="-0.14996795556505021"/>
        </patternFill>
      </fill>
    </dxf>
    <dxf>
      <fill>
        <patternFill>
          <bgColor rgb="FFFFC6D2"/>
        </patternFill>
      </fill>
    </dxf>
    <dxf>
      <fill>
        <patternFill>
          <bgColor rgb="FFFFE48F"/>
        </patternFill>
      </fill>
    </dxf>
    <dxf>
      <fill>
        <patternFill>
          <bgColor rgb="FF83D3AB"/>
        </patternFill>
      </fill>
    </dxf>
    <dxf>
      <font>
        <color theme="2" tint="-0.14996795556505021"/>
      </font>
      <fill>
        <patternFill>
          <bgColor theme="2" tint="-0.14996795556505021"/>
        </patternFill>
      </fill>
    </dxf>
    <dxf>
      <font>
        <color theme="2" tint="-0.14996795556505021"/>
      </font>
      <fill>
        <patternFill>
          <bgColor theme="2" tint="-0.14996795556505021"/>
        </patternFill>
      </fill>
    </dxf>
    <dxf>
      <fill>
        <patternFill>
          <bgColor rgb="FFFFC6D2"/>
        </patternFill>
      </fill>
    </dxf>
    <dxf>
      <fill>
        <patternFill>
          <bgColor rgb="FFFFE48F"/>
        </patternFill>
      </fill>
    </dxf>
    <dxf>
      <fill>
        <patternFill>
          <bgColor rgb="FF83D3AB"/>
        </patternFill>
      </fill>
    </dxf>
    <dxf>
      <font>
        <color theme="2" tint="-0.14996795556505021"/>
      </font>
      <fill>
        <patternFill>
          <bgColor theme="2" tint="-0.14996795556505021"/>
        </patternFill>
      </fill>
    </dxf>
    <dxf>
      <font>
        <color theme="2" tint="-0.14996795556505021"/>
      </font>
      <fill>
        <patternFill>
          <bgColor theme="2" tint="-0.14996795556505021"/>
        </patternFill>
      </fill>
    </dxf>
    <dxf>
      <fill>
        <patternFill>
          <bgColor rgb="FFFFC6D2"/>
        </patternFill>
      </fill>
    </dxf>
    <dxf>
      <fill>
        <patternFill>
          <bgColor rgb="FFFFE48F"/>
        </patternFill>
      </fill>
    </dxf>
    <dxf>
      <fill>
        <patternFill>
          <bgColor rgb="FF83D3AB"/>
        </patternFill>
      </fill>
    </dxf>
    <dxf>
      <font>
        <color theme="2" tint="-0.14996795556505021"/>
      </font>
      <fill>
        <patternFill>
          <bgColor theme="2" tint="-0.14996795556505021"/>
        </patternFill>
      </fill>
    </dxf>
    <dxf>
      <font>
        <color theme="2" tint="-0.14996795556505021"/>
      </font>
      <fill>
        <patternFill>
          <bgColor theme="2" tint="-0.14996795556505021"/>
        </patternFill>
      </fill>
    </dxf>
    <dxf>
      <fill>
        <patternFill>
          <bgColor rgb="FFFFC6D2"/>
        </patternFill>
      </fill>
    </dxf>
    <dxf>
      <fill>
        <patternFill>
          <bgColor rgb="FFFFE48F"/>
        </patternFill>
      </fill>
    </dxf>
    <dxf>
      <fill>
        <patternFill>
          <bgColor rgb="FF83D3AB"/>
        </patternFill>
      </fill>
    </dxf>
    <dxf>
      <font>
        <color theme="2" tint="-0.14996795556505021"/>
      </font>
      <fill>
        <patternFill>
          <bgColor theme="2" tint="-0.14996795556505021"/>
        </patternFill>
      </fill>
    </dxf>
    <dxf>
      <font>
        <color theme="2" tint="-0.14996795556505021"/>
      </font>
      <fill>
        <patternFill>
          <bgColor theme="2" tint="-0.14996795556505021"/>
        </patternFill>
      </fill>
    </dxf>
    <dxf>
      <fill>
        <patternFill>
          <bgColor rgb="FFFFC6D2"/>
        </patternFill>
      </fill>
    </dxf>
    <dxf>
      <fill>
        <patternFill>
          <bgColor rgb="FFFFE48F"/>
        </patternFill>
      </fill>
    </dxf>
    <dxf>
      <fill>
        <patternFill>
          <bgColor rgb="FF83D3AB"/>
        </patternFill>
      </fill>
    </dxf>
    <dxf>
      <font>
        <color theme="2" tint="-0.14996795556505021"/>
      </font>
      <fill>
        <patternFill>
          <bgColor theme="2" tint="-0.14996795556505021"/>
        </patternFill>
      </fill>
    </dxf>
    <dxf>
      <font>
        <color theme="2" tint="-0.14996795556505021"/>
      </font>
      <fill>
        <patternFill>
          <bgColor theme="2" tint="-0.14996795556505021"/>
        </patternFill>
      </fill>
    </dxf>
    <dxf>
      <fill>
        <patternFill>
          <bgColor rgb="FFFFC6D2"/>
        </patternFill>
      </fill>
    </dxf>
    <dxf>
      <fill>
        <patternFill>
          <bgColor rgb="FFFFE48F"/>
        </patternFill>
      </fill>
    </dxf>
    <dxf>
      <fill>
        <patternFill>
          <bgColor rgb="FF83D3AB"/>
        </patternFill>
      </fill>
    </dxf>
    <dxf>
      <font>
        <color theme="2" tint="-0.14996795556505021"/>
      </font>
      <fill>
        <patternFill>
          <bgColor theme="2" tint="-0.14996795556505021"/>
        </patternFill>
      </fill>
    </dxf>
    <dxf>
      <font>
        <color theme="2" tint="-0.14996795556505021"/>
      </font>
      <fill>
        <patternFill>
          <bgColor theme="2" tint="-0.14996795556505021"/>
        </patternFill>
      </fill>
    </dxf>
    <dxf>
      <fill>
        <patternFill>
          <bgColor rgb="FFFFC6D2"/>
        </patternFill>
      </fill>
    </dxf>
    <dxf>
      <fill>
        <patternFill>
          <bgColor rgb="FFFFE48F"/>
        </patternFill>
      </fill>
    </dxf>
    <dxf>
      <fill>
        <patternFill>
          <bgColor rgb="FF83D3AB"/>
        </patternFill>
      </fill>
    </dxf>
    <dxf>
      <font>
        <color theme="2" tint="-0.14996795556505021"/>
      </font>
      <fill>
        <patternFill>
          <bgColor theme="2" tint="-0.14996795556505021"/>
        </patternFill>
      </fill>
    </dxf>
    <dxf>
      <fill>
        <patternFill>
          <bgColor theme="2" tint="-0.14996795556505021"/>
        </patternFill>
      </fill>
    </dxf>
    <dxf>
      <fill>
        <patternFill>
          <bgColor theme="2" tint="-0.14996795556505021"/>
        </patternFill>
      </fill>
    </dxf>
    <dxf>
      <fill>
        <patternFill>
          <bgColor theme="2" tint="-0.14996795556505021"/>
        </patternFill>
      </fill>
    </dxf>
    <dxf>
      <fill>
        <patternFill>
          <bgColor rgb="FF83D3AB"/>
        </patternFill>
      </fill>
    </dxf>
    <dxf>
      <fill>
        <patternFill>
          <bgColor rgb="FF83D3AB"/>
        </patternFill>
      </fill>
    </dxf>
    <dxf>
      <fill>
        <patternFill>
          <bgColor rgb="FF83D3AB"/>
        </patternFill>
      </fill>
    </dxf>
    <dxf>
      <fill>
        <patternFill>
          <bgColor theme="2" tint="-0.14996795556505021"/>
        </patternFill>
      </fill>
    </dxf>
    <dxf>
      <fill>
        <patternFill>
          <bgColor theme="2" tint="-0.14996795556505021"/>
        </patternFill>
      </fill>
    </dxf>
    <dxf>
      <fill>
        <patternFill>
          <bgColor theme="2" tint="-0.14996795556505021"/>
        </patternFill>
      </fill>
    </dxf>
    <dxf>
      <fill>
        <patternFill>
          <bgColor theme="2" tint="-0.14996795556505021"/>
        </patternFill>
      </fill>
    </dxf>
    <dxf>
      <font>
        <color theme="2" tint="-0.14996795556505021"/>
      </font>
      <fill>
        <patternFill>
          <bgColor theme="2" tint="-0.14996795556505021"/>
        </patternFill>
      </fill>
    </dxf>
    <dxf>
      <font>
        <color theme="2" tint="-0.14996795556505021"/>
      </font>
      <fill>
        <patternFill>
          <bgColor theme="2" tint="-0.14996795556505021"/>
        </patternFill>
      </fill>
    </dxf>
    <dxf>
      <font>
        <color theme="2" tint="-0.14996795556505021"/>
      </font>
      <fill>
        <patternFill>
          <bgColor theme="2" tint="-0.14996795556505021"/>
        </patternFill>
      </fill>
    </dxf>
    <dxf>
      <font>
        <color theme="2" tint="-0.14996795556505021"/>
      </font>
      <fill>
        <patternFill>
          <bgColor theme="2" tint="-0.14996795556505021"/>
        </patternFill>
      </fill>
    </dxf>
    <dxf>
      <font>
        <color theme="2" tint="-0.14996795556505021"/>
      </font>
      <fill>
        <patternFill>
          <bgColor theme="2" tint="-0.14996795556505021"/>
        </patternFill>
      </fill>
    </dxf>
    <dxf>
      <font>
        <color theme="2" tint="-0.14996795556505021"/>
      </font>
      <fill>
        <patternFill>
          <bgColor theme="2" tint="-0.14996795556505021"/>
        </patternFill>
      </fill>
    </dxf>
    <dxf>
      <font>
        <color theme="2" tint="-0.14996795556505021"/>
      </font>
      <fill>
        <patternFill>
          <bgColor theme="2" tint="-0.14996795556505021"/>
        </patternFill>
      </fill>
    </dxf>
    <dxf>
      <font>
        <color theme="2" tint="-0.14996795556505021"/>
      </font>
      <fill>
        <patternFill>
          <bgColor theme="2" tint="-0.14996795556505021"/>
        </patternFill>
      </fill>
    </dxf>
    <dxf>
      <font>
        <color theme="2" tint="-0.14996795556505021"/>
      </font>
      <fill>
        <patternFill>
          <bgColor theme="2" tint="-0.14996795556505021"/>
        </patternFill>
      </fill>
    </dxf>
    <dxf>
      <font>
        <color theme="2" tint="-0.14996795556505021"/>
      </font>
      <fill>
        <patternFill>
          <bgColor theme="2" tint="-0.14996795556505021"/>
        </patternFill>
      </fill>
    </dxf>
    <dxf>
      <font>
        <color theme="2" tint="-0.14996795556505021"/>
      </font>
      <fill>
        <patternFill>
          <bgColor theme="2" tint="-0.14996795556505021"/>
        </patternFill>
      </fill>
    </dxf>
    <dxf>
      <font>
        <color theme="2" tint="-0.14996795556505021"/>
      </font>
      <fill>
        <patternFill>
          <bgColor theme="2" tint="-0.14996795556505021"/>
        </patternFill>
      </fill>
    </dxf>
    <dxf>
      <font>
        <color theme="2" tint="-0.14996795556505021"/>
      </font>
      <fill>
        <patternFill>
          <bgColor theme="2" tint="-0.14996795556505021"/>
        </patternFill>
      </fill>
    </dxf>
    <dxf>
      <font>
        <color theme="2" tint="-0.14996795556505021"/>
      </font>
      <fill>
        <patternFill>
          <bgColor theme="2" tint="-0.14996795556505021"/>
        </patternFill>
      </fill>
    </dxf>
    <dxf>
      <font>
        <color theme="2" tint="-0.14996795556505021"/>
      </font>
      <fill>
        <patternFill>
          <bgColor theme="2" tint="-0.14996795556505021"/>
        </patternFill>
      </fill>
    </dxf>
    <dxf>
      <font>
        <color theme="2" tint="-0.14996795556505021"/>
      </font>
      <fill>
        <patternFill>
          <bgColor theme="2" tint="-0.14996795556505021"/>
        </patternFill>
      </fill>
    </dxf>
    <dxf>
      <font>
        <color theme="2" tint="-0.14996795556505021"/>
      </font>
      <fill>
        <patternFill>
          <bgColor theme="2" tint="-0.14996795556505021"/>
        </patternFill>
      </fill>
    </dxf>
    <dxf>
      <fill>
        <patternFill>
          <bgColor rgb="FFFFE48F"/>
        </patternFill>
      </fill>
    </dxf>
    <dxf>
      <fill>
        <patternFill>
          <bgColor rgb="FF83D3AB"/>
        </patternFill>
      </fill>
    </dxf>
    <dxf>
      <fill>
        <patternFill>
          <bgColor rgb="FF83D3AB"/>
        </patternFill>
      </fill>
    </dxf>
    <dxf>
      <fill>
        <patternFill>
          <bgColor rgb="FF83D3AB"/>
        </patternFill>
      </fill>
    </dxf>
    <dxf>
      <font>
        <color theme="2" tint="-0.14996795556505021"/>
      </font>
      <fill>
        <patternFill>
          <bgColor theme="2" tint="-0.14996795556505021"/>
        </patternFill>
      </fill>
    </dxf>
    <dxf>
      <fill>
        <patternFill>
          <bgColor theme="8" tint="0.79998168889431442"/>
        </patternFill>
      </fill>
    </dxf>
    <dxf>
      <fill>
        <patternFill>
          <bgColor rgb="FF83D3AB"/>
        </patternFill>
      </fill>
    </dxf>
    <dxf>
      <fill>
        <patternFill>
          <bgColor theme="8" tint="0.79998168889431442"/>
        </patternFill>
      </fill>
    </dxf>
    <dxf>
      <fill>
        <patternFill>
          <bgColor rgb="FFFFE48F"/>
        </patternFill>
      </fill>
    </dxf>
    <dxf>
      <fill>
        <patternFill>
          <bgColor rgb="FF83D3AB"/>
        </patternFill>
      </fill>
    </dxf>
    <dxf>
      <fill>
        <patternFill>
          <bgColor rgb="FF83D3AB"/>
        </patternFill>
      </fill>
    </dxf>
    <dxf>
      <fill>
        <patternFill>
          <bgColor rgb="FFFFE48F"/>
        </patternFill>
      </fill>
    </dxf>
    <dxf>
      <fill>
        <patternFill>
          <bgColor rgb="FF83D3AB"/>
        </patternFill>
      </fill>
    </dxf>
    <dxf>
      <fill>
        <patternFill>
          <bgColor rgb="FF83D3AB"/>
        </patternFill>
      </fill>
    </dxf>
    <dxf>
      <fill>
        <patternFill>
          <bgColor rgb="FF83D3AB"/>
        </patternFill>
      </fill>
    </dxf>
    <dxf>
      <font>
        <color theme="2" tint="-0.14996795556505021"/>
      </font>
      <fill>
        <patternFill>
          <bgColor theme="2" tint="-0.14996795556505021"/>
        </patternFill>
      </fill>
    </dxf>
    <dxf>
      <font>
        <color theme="2" tint="-0.14996795556505021"/>
      </font>
      <fill>
        <patternFill>
          <bgColor theme="2" tint="-0.14996795556505021"/>
        </patternFill>
      </fill>
    </dxf>
    <dxf>
      <font>
        <color theme="2" tint="-0.14996795556505021"/>
      </font>
      <fill>
        <patternFill>
          <bgColor theme="2" tint="-0.14996795556505021"/>
        </patternFill>
      </fill>
    </dxf>
    <dxf>
      <font>
        <color theme="2" tint="-0.14996795556505021"/>
      </font>
      <fill>
        <patternFill>
          <bgColor theme="2" tint="-0.14996795556505021"/>
        </patternFill>
      </fill>
    </dxf>
    <dxf>
      <font>
        <color theme="2" tint="-0.14996795556505021"/>
      </font>
      <fill>
        <patternFill>
          <bgColor theme="2" tint="-0.14996795556505021"/>
        </patternFill>
      </fill>
    </dxf>
    <dxf>
      <font>
        <color theme="2" tint="-0.14996795556505021"/>
      </font>
      <fill>
        <patternFill>
          <bgColor theme="2" tint="-0.14996795556505021"/>
        </patternFill>
      </fill>
    </dxf>
    <dxf>
      <font>
        <color theme="2" tint="-0.14996795556505021"/>
      </font>
      <fill>
        <patternFill>
          <bgColor theme="2" tint="-0.14996795556505021"/>
        </patternFill>
      </fill>
    </dxf>
    <dxf>
      <font>
        <color theme="2" tint="-0.14996795556505021"/>
      </font>
      <fill>
        <patternFill>
          <bgColor theme="2" tint="-0.14996795556505021"/>
        </patternFill>
      </fill>
    </dxf>
    <dxf>
      <font>
        <color theme="2" tint="-0.14996795556505021"/>
      </font>
      <fill>
        <patternFill>
          <bgColor theme="2" tint="-0.14996795556505021"/>
        </patternFill>
      </fill>
    </dxf>
    <dxf>
      <font>
        <color theme="2" tint="-0.14996795556505021"/>
      </font>
      <fill>
        <patternFill>
          <bgColor theme="2" tint="-0.14996795556505021"/>
        </patternFill>
      </fill>
    </dxf>
    <dxf>
      <font>
        <color theme="2" tint="-0.14996795556505021"/>
      </font>
      <fill>
        <patternFill>
          <bgColor theme="2" tint="-0.14996795556505021"/>
        </patternFill>
      </fill>
    </dxf>
    <dxf>
      <font>
        <color theme="2" tint="-0.14996795556505021"/>
      </font>
      <fill>
        <patternFill>
          <bgColor theme="2" tint="-0.14996795556505021"/>
        </patternFill>
      </fill>
    </dxf>
    <dxf>
      <font>
        <color theme="2" tint="-0.14996795556505021"/>
      </font>
      <fill>
        <patternFill>
          <bgColor theme="2" tint="-0.14996795556505021"/>
        </patternFill>
      </fill>
    </dxf>
    <dxf>
      <font>
        <color theme="2" tint="-0.14996795556505021"/>
      </font>
      <fill>
        <patternFill>
          <bgColor theme="2" tint="-0.14996795556505021"/>
        </patternFill>
      </fill>
    </dxf>
    <dxf>
      <font>
        <color theme="2" tint="-0.14996795556505021"/>
      </font>
      <fill>
        <patternFill>
          <bgColor theme="2" tint="-0.14996795556505021"/>
        </patternFill>
      </fill>
    </dxf>
    <dxf>
      <font>
        <color theme="2" tint="-0.14996795556505021"/>
      </font>
      <fill>
        <patternFill>
          <bgColor theme="2" tint="-0.14996795556505021"/>
        </patternFill>
      </fill>
    </dxf>
    <dxf>
      <font>
        <color theme="2" tint="-0.14996795556505021"/>
      </font>
      <fill>
        <patternFill>
          <bgColor theme="2" tint="-0.14996795556505021"/>
        </patternFill>
      </fill>
    </dxf>
    <dxf>
      <fill>
        <patternFill>
          <bgColor theme="8" tint="0.79998168889431442"/>
        </patternFill>
      </fill>
    </dxf>
    <dxf>
      <font>
        <color theme="2" tint="-0.14996795556505021"/>
      </font>
      <fill>
        <patternFill>
          <bgColor theme="2" tint="-0.14996795556505021"/>
        </patternFill>
      </fill>
    </dxf>
    <dxf>
      <fill>
        <patternFill>
          <bgColor rgb="FF83D3AB"/>
        </patternFill>
      </fill>
    </dxf>
    <dxf>
      <fill>
        <patternFill>
          <bgColor rgb="FF83D3AB"/>
        </patternFill>
      </fill>
    </dxf>
    <dxf>
      <font>
        <color theme="2" tint="-0.14996795556505021"/>
      </font>
      <fill>
        <patternFill>
          <bgColor theme="2" tint="-0.14996795556505021"/>
        </patternFill>
      </fill>
    </dxf>
    <dxf>
      <fill>
        <patternFill>
          <bgColor rgb="FF83D3AB"/>
        </patternFill>
      </fill>
    </dxf>
    <dxf>
      <fill>
        <patternFill>
          <bgColor theme="8" tint="0.79998168889431442"/>
        </patternFill>
      </fill>
    </dxf>
    <dxf>
      <fill>
        <patternFill>
          <bgColor rgb="FF83D3AB"/>
        </patternFill>
      </fill>
    </dxf>
    <dxf>
      <fill>
        <patternFill>
          <bgColor rgb="FF83D3AB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83D3AB"/>
        </patternFill>
      </fill>
    </dxf>
    <dxf>
      <font>
        <color theme="2" tint="-0.14996795556505021"/>
      </font>
      <fill>
        <patternFill>
          <bgColor theme="2" tint="-0.14996795556505021"/>
        </patternFill>
      </fill>
    </dxf>
    <dxf>
      <font>
        <color theme="2" tint="-0.14996795556505021"/>
      </font>
      <fill>
        <patternFill>
          <bgColor theme="2" tint="-0.14996795556505021"/>
        </patternFill>
      </fill>
    </dxf>
    <dxf>
      <fill>
        <patternFill>
          <bgColor theme="0"/>
        </patternFill>
      </fill>
    </dxf>
    <dxf>
      <fill>
        <patternFill>
          <bgColor rgb="FFFFE48F"/>
        </patternFill>
      </fill>
    </dxf>
    <dxf>
      <fill>
        <patternFill>
          <bgColor theme="2" tint="-0.14996795556505021"/>
        </patternFill>
      </fill>
    </dxf>
    <dxf>
      <fill>
        <patternFill>
          <bgColor theme="2" tint="-0.14996795556505021"/>
        </patternFill>
      </fill>
    </dxf>
    <dxf>
      <fill>
        <patternFill>
          <bgColor theme="2" tint="-0.14996795556505021"/>
        </patternFill>
      </fill>
    </dxf>
    <dxf>
      <fill>
        <patternFill>
          <bgColor theme="2" tint="-0.14996795556505021"/>
        </patternFill>
      </fill>
    </dxf>
    <dxf>
      <font>
        <color theme="2" tint="-0.14996795556505021"/>
      </font>
      <fill>
        <patternFill>
          <bgColor theme="2" tint="-0.14996795556505021"/>
        </patternFill>
      </fill>
    </dxf>
    <dxf>
      <font>
        <color theme="2" tint="-0.14996795556505021"/>
      </font>
      <fill>
        <patternFill>
          <bgColor theme="2" tint="-0.14996795556505021"/>
        </patternFill>
      </fill>
    </dxf>
    <dxf>
      <font>
        <color theme="2" tint="-0.14996795556505021"/>
      </font>
      <fill>
        <patternFill>
          <bgColor theme="2" tint="-0.14996795556505021"/>
        </patternFill>
      </fill>
    </dxf>
    <dxf>
      <font>
        <color theme="2" tint="-0.14996795556505021"/>
      </font>
      <fill>
        <patternFill>
          <bgColor theme="2" tint="-0.14996795556505021"/>
        </patternFill>
      </fill>
    </dxf>
    <dxf>
      <font>
        <color theme="2" tint="-0.14996795556505021"/>
      </font>
      <fill>
        <patternFill>
          <bgColor theme="2" tint="-0.14996795556505021"/>
        </patternFill>
      </fill>
    </dxf>
    <dxf>
      <font>
        <color theme="2" tint="-0.14996795556505021"/>
      </font>
      <fill>
        <patternFill>
          <bgColor theme="2" tint="-0.14996795556505021"/>
        </patternFill>
      </fill>
    </dxf>
    <dxf>
      <font>
        <color theme="2" tint="-0.14996795556505021"/>
      </font>
      <fill>
        <patternFill>
          <bgColor theme="2" tint="-0.14996795556505021"/>
        </patternFill>
      </fill>
    </dxf>
    <dxf>
      <font>
        <color theme="2" tint="-0.14996795556505021"/>
      </font>
      <fill>
        <patternFill>
          <bgColor theme="2" tint="-0.14996795556505021"/>
        </patternFill>
      </fill>
    </dxf>
    <dxf>
      <font>
        <color theme="2" tint="-0.14996795556505021"/>
      </font>
      <fill>
        <patternFill>
          <bgColor theme="3" tint="0.79998168889431442"/>
        </patternFill>
      </fill>
    </dxf>
    <dxf>
      <font>
        <color theme="2" tint="-0.14996795556505021"/>
      </font>
      <fill>
        <patternFill>
          <bgColor theme="2" tint="-0.14996795556505021"/>
        </patternFill>
      </fill>
    </dxf>
    <dxf>
      <fill>
        <patternFill>
          <bgColor rgb="FFEDEDED"/>
        </patternFill>
      </fill>
      <border>
        <vertical/>
        <horizontal style="thin">
          <color auto="1"/>
        </horizontal>
      </border>
    </dxf>
    <dxf>
      <border>
        <vertical/>
        <horizontal style="thin">
          <color auto="1"/>
        </horizontal>
      </border>
    </dxf>
    <dxf>
      <fill>
        <patternFill>
          <bgColor rgb="FFEDEDED"/>
        </patternFill>
      </fill>
      <border>
        <vertical/>
        <horizontal style="thin">
          <color auto="1"/>
        </horizontal>
      </border>
    </dxf>
    <dxf>
      <border>
        <vertical/>
        <horizontal style="thin">
          <color auto="1"/>
        </horizontal>
      </border>
    </dxf>
    <dxf>
      <font>
        <b/>
        <color theme="1"/>
      </font>
    </dxf>
    <dxf>
      <font>
        <b/>
        <i val="0"/>
        <color theme="1"/>
      </font>
    </dxf>
    <dxf>
      <font>
        <b/>
        <i val="0"/>
        <color theme="1"/>
      </font>
      <border diagonalUp="0" diagonalDown="0">
        <left/>
        <right/>
        <top style="thin">
          <color auto="1"/>
        </top>
        <bottom/>
        <vertical/>
        <horizontal/>
      </border>
    </dxf>
    <dxf>
      <font>
        <b/>
        <i val="0"/>
        <color theme="0"/>
      </font>
      <fill>
        <patternFill patternType="solid">
          <fgColor theme="9"/>
          <bgColor theme="9"/>
        </patternFill>
      </fill>
      <border diagonalUp="0" diagonalDown="0">
        <left/>
        <right/>
        <top/>
        <bottom style="thin">
          <color auto="1"/>
        </bottom>
        <vertical/>
        <horizontal/>
      </border>
    </dxf>
    <dxf>
      <font>
        <color theme="1"/>
      </font>
      <border>
        <vertical/>
        <horizontal style="thin">
          <color auto="1"/>
        </horizontal>
      </border>
    </dxf>
    <dxf>
      <fill>
        <patternFill>
          <bgColor rgb="FFEDEDED"/>
        </patternFill>
      </fill>
      <border>
        <vertical/>
        <horizontal style="thin">
          <color auto="1"/>
        </horizontal>
      </border>
    </dxf>
    <dxf>
      <border>
        <vertical/>
        <horizontal style="thin">
          <color auto="1"/>
        </horizontal>
      </border>
    </dxf>
    <dxf>
      <fill>
        <patternFill>
          <bgColor rgb="FFEDEDED"/>
        </patternFill>
      </fill>
      <border>
        <vertical/>
        <horizontal style="thin">
          <color auto="1"/>
        </horizontal>
      </border>
    </dxf>
    <dxf>
      <border>
        <vertical/>
        <horizontal style="thin">
          <color auto="1"/>
        </horizontal>
      </border>
    </dxf>
    <dxf>
      <font>
        <b/>
        <color theme="1"/>
      </font>
    </dxf>
    <dxf>
      <font>
        <b/>
        <i val="0"/>
        <color theme="1"/>
      </font>
    </dxf>
    <dxf>
      <font>
        <b/>
        <i val="0"/>
        <color theme="1"/>
      </font>
      <border diagonalUp="0" diagonalDown="0">
        <left/>
        <right/>
        <top style="thin">
          <color auto="1"/>
        </top>
        <bottom/>
        <vertical/>
        <horizontal/>
      </border>
    </dxf>
    <dxf>
      <font>
        <b/>
        <i val="0"/>
        <color theme="0"/>
      </font>
      <fill>
        <patternFill patternType="solid">
          <fgColor theme="8"/>
          <bgColor theme="8"/>
        </patternFill>
      </fill>
      <border diagonalUp="0" diagonalDown="0">
        <left/>
        <right/>
        <top/>
        <bottom style="thin">
          <color auto="1"/>
        </bottom>
        <vertical/>
        <horizontal/>
      </border>
    </dxf>
    <dxf>
      <font>
        <color theme="1"/>
      </font>
      <border>
        <vertical/>
        <horizontal style="thin">
          <color auto="1"/>
        </horizontal>
      </border>
    </dxf>
    <dxf>
      <fill>
        <patternFill>
          <bgColor rgb="FFEDEDED"/>
        </patternFill>
      </fill>
      <border>
        <vertical/>
        <horizontal style="thin">
          <color auto="1"/>
        </horizontal>
      </border>
    </dxf>
    <dxf>
      <border>
        <vertical/>
        <horizontal style="thin">
          <color auto="1"/>
        </horizontal>
      </border>
    </dxf>
    <dxf>
      <fill>
        <patternFill>
          <bgColor rgb="FFEDEDED"/>
        </patternFill>
      </fill>
      <border>
        <vertical/>
        <horizontal style="thin">
          <color auto="1"/>
        </horizontal>
      </border>
    </dxf>
    <dxf>
      <border>
        <vertical/>
        <horizontal style="thin">
          <color auto="1"/>
        </horizontal>
      </border>
    </dxf>
    <dxf>
      <font>
        <b/>
        <color theme="1"/>
      </font>
    </dxf>
    <dxf>
      <font>
        <b/>
        <i val="0"/>
        <color theme="1"/>
      </font>
    </dxf>
    <dxf>
      <font>
        <b/>
        <i val="0"/>
        <color theme="1"/>
      </font>
      <border diagonalUp="0" diagonalDown="0">
        <left/>
        <right/>
        <top style="thin">
          <color auto="1"/>
        </top>
        <bottom/>
        <vertical/>
        <horizontal/>
      </border>
    </dxf>
    <dxf>
      <font>
        <b/>
        <i val="0"/>
        <color theme="0"/>
      </font>
      <fill>
        <patternFill patternType="solid">
          <fgColor theme="7"/>
          <bgColor theme="7"/>
        </patternFill>
      </fill>
      <border diagonalUp="0" diagonalDown="0">
        <left/>
        <right/>
        <top/>
        <bottom style="thin">
          <color auto="1"/>
        </bottom>
        <vertical/>
        <horizontal/>
      </border>
    </dxf>
    <dxf>
      <font>
        <color theme="1"/>
      </font>
      <border>
        <vertical/>
        <horizontal style="thin">
          <color auto="1"/>
        </horizontal>
      </border>
    </dxf>
    <dxf>
      <fill>
        <patternFill>
          <bgColor rgb="FFEDEDED"/>
        </patternFill>
      </fill>
      <border>
        <vertical/>
        <horizontal style="thin">
          <color auto="1"/>
        </horizontal>
      </border>
    </dxf>
    <dxf>
      <border>
        <vertical/>
        <horizontal style="thin">
          <color auto="1"/>
        </horizontal>
      </border>
    </dxf>
    <dxf>
      <fill>
        <patternFill>
          <bgColor rgb="FFEDEDED"/>
        </patternFill>
      </fill>
      <border>
        <vertical/>
        <horizontal style="thin">
          <color auto="1"/>
        </horizontal>
      </border>
    </dxf>
    <dxf>
      <border>
        <vertical/>
        <horizontal style="thin">
          <color auto="1"/>
        </horizontal>
      </border>
    </dxf>
    <dxf>
      <font>
        <b/>
        <color theme="1"/>
      </font>
    </dxf>
    <dxf>
      <font>
        <b/>
        <i val="0"/>
        <color theme="1"/>
      </font>
    </dxf>
    <dxf>
      <font>
        <b/>
        <i val="0"/>
        <color theme="1"/>
      </font>
      <border diagonalUp="0" diagonalDown="0">
        <left/>
        <right/>
        <top style="thin">
          <color auto="1"/>
        </top>
        <bottom/>
        <vertical/>
        <horizontal/>
      </border>
    </dxf>
    <dxf>
      <font>
        <b/>
        <i val="0"/>
        <color theme="0"/>
      </font>
      <fill>
        <patternFill patternType="solid">
          <fgColor theme="6"/>
          <bgColor theme="6"/>
        </patternFill>
      </fill>
      <border diagonalUp="0" diagonalDown="0">
        <left/>
        <right/>
        <top/>
        <bottom style="thin">
          <color auto="1"/>
        </bottom>
        <vertical/>
        <horizontal/>
      </border>
    </dxf>
    <dxf>
      <font>
        <color theme="1"/>
      </font>
      <border>
        <vertical/>
        <horizontal style="thin">
          <color auto="1"/>
        </horizontal>
      </border>
    </dxf>
    <dxf>
      <fill>
        <patternFill>
          <bgColor rgb="FFEDEDED"/>
        </patternFill>
      </fill>
      <border>
        <vertical/>
        <horizontal style="thin">
          <color auto="1"/>
        </horizontal>
      </border>
    </dxf>
    <dxf>
      <border>
        <vertical/>
        <horizontal style="thin">
          <color auto="1"/>
        </horizontal>
      </border>
    </dxf>
    <dxf>
      <fill>
        <patternFill>
          <bgColor rgb="FFEDEDED"/>
        </patternFill>
      </fill>
      <border>
        <vertical/>
        <horizontal style="thin">
          <color auto="1"/>
        </horizontal>
      </border>
    </dxf>
    <dxf>
      <border>
        <vertical/>
        <horizontal style="thin">
          <color auto="1"/>
        </horizontal>
      </border>
    </dxf>
    <dxf>
      <font>
        <b/>
        <color theme="1"/>
      </font>
    </dxf>
    <dxf>
      <font>
        <b/>
        <i val="0"/>
        <color theme="1"/>
      </font>
    </dxf>
    <dxf>
      <font>
        <b/>
        <i val="0"/>
        <color theme="1"/>
      </font>
      <border diagonalUp="0" diagonalDown="0">
        <left/>
        <right/>
        <top style="thin">
          <color auto="1"/>
        </top>
        <bottom/>
        <vertical/>
        <horizontal/>
      </border>
    </dxf>
    <dxf>
      <font>
        <b/>
        <i val="0"/>
        <color theme="0"/>
      </font>
      <fill>
        <patternFill patternType="solid">
          <fgColor theme="5"/>
          <bgColor theme="5"/>
        </patternFill>
      </fill>
      <border diagonalUp="0" diagonalDown="0">
        <left/>
        <right/>
        <top/>
        <bottom style="thin">
          <color auto="1"/>
        </bottom>
        <vertical/>
        <horizontal/>
      </border>
    </dxf>
    <dxf>
      <font>
        <color theme="1"/>
      </font>
      <border>
        <vertical/>
        <horizontal style="thin">
          <color auto="1"/>
        </horizontal>
      </border>
    </dxf>
    <dxf>
      <border>
        <left/>
      </border>
    </dxf>
    <dxf>
      <border>
        <left/>
      </border>
    </dxf>
    <dxf>
      <border>
        <top style="thin">
          <color theme="1"/>
        </top>
      </border>
    </dxf>
    <dxf>
      <border>
        <top style="thin">
          <color theme="1"/>
        </top>
      </border>
    </dxf>
    <dxf>
      <font>
        <b/>
        <color theme="1"/>
      </font>
    </dxf>
    <dxf>
      <font>
        <b/>
        <i val="0"/>
        <color theme="1"/>
      </font>
    </dxf>
    <dxf>
      <font>
        <b/>
        <i val="0"/>
        <color theme="1"/>
      </font>
      <fill>
        <patternFill patternType="none">
          <bgColor auto="1"/>
        </patternFill>
      </fill>
      <border>
        <top style="thin">
          <color auto="1"/>
        </top>
      </border>
    </dxf>
    <dxf>
      <font>
        <b/>
        <i val="0"/>
        <color theme="0"/>
      </font>
      <fill>
        <patternFill patternType="solid">
          <fgColor theme="9"/>
          <bgColor theme="9"/>
        </patternFill>
      </fill>
      <border>
        <left style="thin">
          <color theme="9"/>
        </left>
        <right style="thin">
          <color theme="9"/>
        </right>
        <vertical style="thin">
          <color theme="9"/>
        </vertical>
      </border>
    </dxf>
    <dxf>
      <font>
        <color theme="1"/>
      </font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1"/>
        </horizontal>
      </border>
    </dxf>
    <dxf>
      <border>
        <left/>
      </border>
    </dxf>
    <dxf>
      <border>
        <left/>
      </border>
    </dxf>
    <dxf>
      <border>
        <top style="thin">
          <color theme="1"/>
        </top>
      </border>
    </dxf>
    <dxf>
      <border>
        <top style="thin">
          <color theme="1"/>
        </top>
      </border>
    </dxf>
    <dxf>
      <font>
        <b/>
        <color theme="1"/>
      </font>
    </dxf>
    <dxf>
      <font>
        <b/>
        <i val="0"/>
        <color theme="1"/>
      </font>
    </dxf>
    <dxf>
      <font>
        <b/>
        <i val="0"/>
        <color theme="1"/>
      </font>
      <fill>
        <patternFill patternType="none">
          <bgColor auto="1"/>
        </patternFill>
      </fill>
      <border>
        <top style="thin">
          <color auto="1"/>
        </top>
      </border>
    </dxf>
    <dxf>
      <font>
        <b/>
        <i val="0"/>
        <color theme="0"/>
      </font>
      <fill>
        <patternFill patternType="solid">
          <fgColor theme="8"/>
          <bgColor theme="8"/>
        </patternFill>
      </fill>
      <border>
        <left style="thin">
          <color theme="8"/>
        </left>
        <right style="thin">
          <color theme="8"/>
        </right>
        <vertical style="thin">
          <color theme="8"/>
        </vertical>
      </border>
    </dxf>
    <dxf>
      <font>
        <color theme="1"/>
      </font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1"/>
        </horizontal>
      </border>
    </dxf>
    <dxf>
      <border>
        <left/>
      </border>
    </dxf>
    <dxf>
      <border>
        <left/>
      </border>
    </dxf>
    <dxf>
      <border>
        <top style="thin">
          <color theme="1"/>
        </top>
      </border>
    </dxf>
    <dxf>
      <border>
        <top style="thin">
          <color theme="1"/>
        </top>
      </border>
    </dxf>
    <dxf>
      <font>
        <b/>
        <color theme="1"/>
      </font>
    </dxf>
    <dxf>
      <font>
        <b/>
        <i val="0"/>
        <color theme="1"/>
      </font>
    </dxf>
    <dxf>
      <font>
        <b/>
        <i val="0"/>
        <color theme="1"/>
      </font>
      <fill>
        <patternFill patternType="none">
          <bgColor auto="1"/>
        </patternFill>
      </fill>
      <border>
        <top style="thin">
          <color auto="1"/>
        </top>
      </border>
    </dxf>
    <dxf>
      <font>
        <b/>
        <i val="0"/>
        <color theme="0"/>
      </font>
      <fill>
        <patternFill patternType="solid">
          <fgColor theme="7"/>
          <bgColor theme="7"/>
        </patternFill>
      </fill>
      <border>
        <left style="thin">
          <color theme="7"/>
        </left>
        <right style="thin">
          <color theme="7"/>
        </right>
        <vertical style="thin">
          <color theme="7"/>
        </vertical>
      </border>
    </dxf>
    <dxf>
      <font>
        <color theme="1"/>
      </font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1"/>
        </horizontal>
      </border>
    </dxf>
    <dxf>
      <border>
        <left/>
      </border>
    </dxf>
    <dxf>
      <border>
        <left/>
      </border>
    </dxf>
    <dxf>
      <border>
        <top style="thin">
          <color theme="1"/>
        </top>
      </border>
    </dxf>
    <dxf>
      <border>
        <top style="thin">
          <color theme="1"/>
        </top>
      </border>
    </dxf>
    <dxf>
      <font>
        <b/>
        <color theme="1"/>
      </font>
    </dxf>
    <dxf>
      <font>
        <b/>
        <i val="0"/>
        <color theme="1"/>
      </font>
    </dxf>
    <dxf>
      <font>
        <b/>
        <i val="0"/>
        <color theme="1"/>
      </font>
      <fill>
        <patternFill patternType="none">
          <bgColor auto="1"/>
        </patternFill>
      </fill>
      <border>
        <top style="thin">
          <color auto="1"/>
        </top>
      </border>
    </dxf>
    <dxf>
      <font>
        <b/>
        <i val="0"/>
        <color theme="0"/>
      </font>
      <fill>
        <patternFill patternType="solid">
          <fgColor theme="6"/>
          <bgColor theme="6"/>
        </patternFill>
      </fill>
      <border>
        <left style="thin">
          <color theme="6"/>
        </left>
        <right style="thin">
          <color theme="6"/>
        </right>
        <vertical style="thin">
          <color theme="6"/>
        </vertical>
      </border>
    </dxf>
    <dxf>
      <font>
        <color theme="1"/>
      </font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1"/>
        </horizontal>
      </border>
    </dxf>
    <dxf>
      <border>
        <left/>
      </border>
    </dxf>
    <dxf>
      <border>
        <left/>
      </border>
    </dxf>
    <dxf>
      <border>
        <top style="thin">
          <color theme="1"/>
        </top>
      </border>
    </dxf>
    <dxf>
      <border>
        <top style="thin">
          <color theme="1"/>
        </top>
      </border>
    </dxf>
    <dxf>
      <font>
        <b/>
        <color theme="1"/>
      </font>
    </dxf>
    <dxf>
      <font>
        <b/>
        <i val="0"/>
        <color theme="1"/>
      </font>
    </dxf>
    <dxf>
      <font>
        <b/>
        <i val="0"/>
        <color theme="1"/>
      </font>
      <fill>
        <patternFill patternType="none">
          <bgColor auto="1"/>
        </patternFill>
      </fill>
      <border>
        <top style="thin">
          <color auto="1"/>
        </top>
      </border>
    </dxf>
    <dxf>
      <font>
        <b/>
        <i val="0"/>
        <color theme="0"/>
      </font>
      <fill>
        <patternFill patternType="solid">
          <fgColor theme="5"/>
          <bgColor theme="5"/>
        </patternFill>
      </fill>
      <border>
        <left style="thin">
          <color theme="5"/>
        </left>
        <right style="thin">
          <color theme="5"/>
        </right>
        <vertical style="thin">
          <color theme="5"/>
        </vertical>
      </border>
    </dxf>
    <dxf>
      <font>
        <color theme="1"/>
      </font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1"/>
        </horizontal>
      </border>
    </dxf>
    <dxf>
      <font>
        <b/>
        <i val="0"/>
        <color theme="0"/>
      </font>
    </dxf>
    <dxf>
      <font>
        <b/>
        <i val="0"/>
        <color theme="1"/>
      </font>
      <fill>
        <patternFill patternType="solid">
          <bgColor theme="0"/>
        </patternFill>
      </fill>
      <border>
        <left style="thin">
          <color theme="0"/>
        </left>
        <right style="thin">
          <color theme="0"/>
        </right>
        <bottom style="thin">
          <color theme="1"/>
        </bottom>
        <vertical style="thin">
          <color theme="0"/>
        </vertical>
      </border>
    </dxf>
    <dxf>
      <border>
        <vertical/>
        <horizontal style="thin">
          <color auto="1"/>
        </horizontal>
      </border>
    </dxf>
    <dxf>
      <border>
        <vertical/>
        <horizontal style="thin">
          <color auto="1"/>
        </horizontal>
      </border>
    </dxf>
    <dxf>
      <border>
        <vertical/>
        <horizontal style="thin">
          <color auto="1"/>
        </horizontal>
      </border>
    </dxf>
    <dxf>
      <border>
        <vertical/>
        <horizontal style="thin">
          <color auto="1"/>
        </horizontal>
      </border>
    </dxf>
    <dxf>
      <font>
        <b/>
        <color theme="1"/>
      </font>
    </dxf>
    <dxf>
      <font>
        <b/>
        <i val="0"/>
        <color auto="1"/>
      </font>
      <fill>
        <patternFill patternType="solid">
          <bgColor theme="0"/>
        </patternFill>
      </fill>
      <border>
        <horizontal style="thin">
          <color theme="1"/>
        </horizontal>
      </border>
    </dxf>
    <dxf>
      <font>
        <b/>
        <i val="0"/>
        <color theme="1"/>
      </font>
      <fill>
        <patternFill>
          <bgColor theme="0"/>
        </patternFill>
      </fill>
      <border diagonalUp="0" diagonalDown="0">
        <left/>
        <right/>
        <top style="thin">
          <color theme="1"/>
        </top>
        <bottom/>
        <vertical/>
        <horizontal/>
      </border>
    </dxf>
    <dxf>
      <font>
        <b/>
        <i val="0"/>
        <color theme="1"/>
      </font>
      <fill>
        <patternFill>
          <bgColor theme="0"/>
        </patternFill>
      </fill>
      <border diagonalUp="0" diagonalDown="0">
        <left/>
        <right/>
        <top/>
        <bottom style="thin">
          <color theme="1"/>
        </bottom>
        <vertical/>
        <horizontal/>
      </border>
    </dxf>
    <dxf>
      <font>
        <color theme="1"/>
      </font>
      <fill>
        <patternFill>
          <bgColor theme="0"/>
        </patternFill>
      </fill>
      <border>
        <vertical/>
        <horizontal style="thin">
          <color auto="1"/>
        </horizontal>
      </border>
    </dxf>
    <dxf>
      <font>
        <b/>
        <i val="0"/>
        <color auto="1"/>
      </font>
      <border>
        <top style="thin">
          <color auto="1"/>
        </top>
      </border>
    </dxf>
    <dxf>
      <font>
        <b/>
        <i val="0"/>
        <color theme="0"/>
      </font>
      <fill>
        <patternFill patternType="solid">
          <bgColor theme="1"/>
        </patternFill>
      </fill>
      <border>
        <left/>
        <right/>
        <vertical/>
      </border>
    </dxf>
    <dxf>
      <fill>
        <patternFill>
          <bgColor rgb="FFF2F2F2"/>
        </patternFill>
      </fill>
      <border>
        <vertical/>
        <horizontal style="thin">
          <color auto="1"/>
        </horizontal>
      </border>
    </dxf>
    <dxf>
      <border>
        <vertical/>
        <horizontal style="thin">
          <color auto="1"/>
        </horizontal>
      </border>
    </dxf>
    <dxf>
      <fill>
        <patternFill>
          <bgColor rgb="FFF2F2F2"/>
        </patternFill>
      </fill>
      <border>
        <vertical/>
        <horizontal style="thin">
          <color auto="1"/>
        </horizontal>
      </border>
    </dxf>
    <dxf>
      <border>
        <vertical/>
        <horizontal style="thin">
          <color auto="1"/>
        </horizontal>
      </border>
    </dxf>
    <dxf>
      <font>
        <b/>
        <color theme="1"/>
      </font>
    </dxf>
    <dxf>
      <font>
        <b/>
        <i val="0"/>
        <color theme="1"/>
      </font>
      <border>
        <horizontal style="thin">
          <color theme="1"/>
        </horizontal>
      </border>
    </dxf>
    <dxf>
      <font>
        <b/>
        <i val="0"/>
        <color theme="1"/>
      </font>
      <border diagonalUp="0" diagonalDown="0">
        <left/>
        <right/>
        <top style="thin">
          <color auto="1"/>
        </top>
        <bottom/>
        <vertical/>
        <horizontal/>
      </border>
    </dxf>
    <dxf>
      <font>
        <b/>
        <i val="0"/>
        <color theme="0"/>
      </font>
      <fill>
        <patternFill>
          <bgColor theme="1"/>
        </patternFill>
      </fill>
      <border diagonalUp="0" diagonalDown="0">
        <left/>
        <right/>
        <top/>
        <bottom/>
        <vertical/>
        <horizontal/>
      </border>
    </dxf>
    <dxf>
      <font>
        <color theme="1"/>
      </font>
      <border>
        <vertical/>
        <horizontal style="thin">
          <color auto="1"/>
        </horizontal>
      </border>
    </dxf>
    <dxf>
      <font>
        <b/>
        <i val="0"/>
        <color theme="1"/>
      </font>
      <border>
        <top style="thin">
          <color theme="1"/>
        </top>
      </border>
    </dxf>
    <dxf>
      <font>
        <b/>
        <i val="0"/>
        <color theme="0"/>
      </font>
      <fill>
        <patternFill patternType="solid">
          <bgColor theme="1"/>
        </patternFill>
      </fill>
      <border>
        <left/>
        <right/>
        <bottom/>
        <vertical/>
      </border>
    </dxf>
    <dxf>
      <border>
        <vertical/>
        <horizontal style="thin">
          <color auto="1"/>
        </horizontal>
      </border>
    </dxf>
    <dxf>
      <border>
        <vertical/>
        <horizontal style="thin">
          <color auto="1"/>
        </horizontal>
      </border>
    </dxf>
    <dxf>
      <border>
        <vertical/>
        <horizontal style="thin">
          <color auto="1"/>
        </horizontal>
      </border>
    </dxf>
    <dxf>
      <border>
        <vertical/>
        <horizontal style="thin">
          <color auto="1"/>
        </horizontal>
      </border>
    </dxf>
    <dxf>
      <font>
        <b/>
        <color theme="1"/>
      </font>
    </dxf>
    <dxf>
      <font>
        <b/>
        <i val="0"/>
        <color auto="1"/>
      </font>
      <fill>
        <patternFill patternType="none">
          <bgColor auto="1"/>
        </patternFill>
      </fill>
      <border>
        <horizontal style="thin">
          <color theme="1"/>
        </horizontal>
      </border>
    </dxf>
    <dxf>
      <font>
        <b/>
        <i val="0"/>
        <color theme="1"/>
      </font>
      <border diagonalUp="0" diagonalDown="0">
        <left/>
        <right/>
        <top style="thin">
          <color theme="1"/>
        </top>
        <bottom/>
        <vertical/>
        <horizontal/>
      </border>
    </dxf>
    <dxf>
      <font>
        <b/>
        <i val="0"/>
        <color theme="0"/>
      </font>
      <fill>
        <patternFill>
          <bgColor theme="1"/>
        </patternFill>
      </fill>
      <border diagonalUp="0" diagonalDown="0">
        <left/>
        <right/>
        <top/>
        <bottom/>
        <vertical/>
        <horizontal/>
      </border>
    </dxf>
    <dxf>
      <font>
        <color theme="1"/>
      </font>
      <fill>
        <patternFill>
          <bgColor theme="0"/>
        </patternFill>
      </fill>
      <border>
        <vertical/>
        <horizontal style="thin">
          <color auto="1"/>
        </horizontal>
      </border>
    </dxf>
    <dxf>
      <font>
        <b/>
        <i val="0"/>
        <color theme="0"/>
      </font>
    </dxf>
    <dxf>
      <font>
        <b/>
        <i val="0"/>
        <color theme="4"/>
      </font>
      <fill>
        <patternFill patternType="solid">
          <bgColor theme="0"/>
        </patternFill>
      </fill>
      <border>
        <left style="thin">
          <color theme="0"/>
        </left>
        <right style="thin">
          <color theme="0"/>
        </right>
        <bottom style="thin">
          <color theme="1"/>
        </bottom>
        <vertical style="thin">
          <color theme="0"/>
        </vertical>
      </border>
    </dxf>
    <dxf>
      <border>
        <vertical/>
        <horizontal style="thin">
          <color auto="1"/>
        </horizontal>
      </border>
    </dxf>
    <dxf>
      <border>
        <vertical/>
        <horizontal style="thin">
          <color auto="1"/>
        </horizontal>
      </border>
    </dxf>
    <dxf>
      <border>
        <vertical/>
        <horizontal style="thin">
          <color auto="1"/>
        </horizontal>
      </border>
    </dxf>
    <dxf>
      <border>
        <vertical/>
        <horizontal style="thin">
          <color auto="1"/>
        </horizontal>
      </border>
    </dxf>
    <dxf>
      <font>
        <b/>
        <color theme="1"/>
      </font>
    </dxf>
    <dxf>
      <font>
        <b/>
        <i val="0"/>
        <color auto="1"/>
      </font>
      <fill>
        <patternFill patternType="solid">
          <bgColor theme="0"/>
        </patternFill>
      </fill>
      <border>
        <horizontal style="thin">
          <color theme="1"/>
        </horizontal>
      </border>
    </dxf>
    <dxf>
      <font>
        <b/>
        <i val="0"/>
        <color theme="1"/>
      </font>
      <fill>
        <patternFill>
          <bgColor theme="0"/>
        </patternFill>
      </fill>
      <border diagonalUp="0" diagonalDown="0">
        <left/>
        <right/>
        <top style="thin">
          <color theme="1"/>
        </top>
        <bottom/>
        <vertical/>
        <horizontal/>
      </border>
    </dxf>
    <dxf>
      <font>
        <b/>
        <i val="0"/>
        <color theme="4"/>
      </font>
      <fill>
        <patternFill>
          <bgColor theme="0"/>
        </patternFill>
      </fill>
      <border diagonalUp="0" diagonalDown="0">
        <left/>
        <right/>
        <top/>
        <bottom style="thin">
          <color theme="1"/>
        </bottom>
        <vertical/>
        <horizontal/>
      </border>
    </dxf>
    <dxf>
      <font>
        <color theme="1"/>
      </font>
      <fill>
        <patternFill>
          <bgColor theme="0"/>
        </patternFill>
      </fill>
      <border>
        <vertical/>
        <horizontal style="thin">
          <color auto="1"/>
        </horizontal>
      </border>
    </dxf>
    <dxf>
      <font>
        <b/>
        <i val="0"/>
        <color auto="1"/>
      </font>
      <border>
        <top style="thin">
          <color auto="1"/>
        </top>
      </border>
    </dxf>
    <dxf>
      <font>
        <b/>
        <i val="0"/>
        <color theme="0"/>
      </font>
      <fill>
        <patternFill patternType="solid">
          <bgColor theme="4"/>
        </patternFill>
      </fill>
      <border>
        <left/>
        <right/>
        <vertical/>
      </border>
    </dxf>
    <dxf>
      <fill>
        <patternFill>
          <bgColor rgb="FFF2F2F2"/>
        </patternFill>
      </fill>
      <border>
        <vertical/>
        <horizontal style="thin">
          <color auto="1"/>
        </horizontal>
      </border>
    </dxf>
    <dxf>
      <border>
        <vertical/>
        <horizontal style="thin">
          <color auto="1"/>
        </horizontal>
      </border>
    </dxf>
    <dxf>
      <fill>
        <patternFill>
          <bgColor rgb="FFF2F2F2"/>
        </patternFill>
      </fill>
      <border>
        <vertical/>
        <horizontal style="thin">
          <color auto="1"/>
        </horizontal>
      </border>
    </dxf>
    <dxf>
      <border>
        <vertical/>
        <horizontal style="thin">
          <color auto="1"/>
        </horizontal>
      </border>
    </dxf>
    <dxf>
      <font>
        <b/>
        <color theme="1"/>
      </font>
    </dxf>
    <dxf>
      <font>
        <b/>
        <i val="0"/>
        <color theme="1"/>
      </font>
      <border>
        <horizontal style="thin">
          <color theme="1"/>
        </horizontal>
      </border>
    </dxf>
    <dxf>
      <font>
        <b/>
        <i val="0"/>
        <color theme="1"/>
      </font>
      <border diagonalUp="0" diagonalDown="0">
        <left/>
        <right/>
        <top style="thin">
          <color auto="1"/>
        </top>
        <bottom/>
        <vertical/>
        <horizontal/>
      </border>
    </dxf>
    <dxf>
      <font>
        <b/>
        <i val="0"/>
        <color theme="0"/>
      </font>
      <fill>
        <patternFill>
          <bgColor theme="4"/>
        </patternFill>
      </fill>
      <border diagonalUp="0" diagonalDown="0">
        <left/>
        <right/>
        <top/>
        <bottom/>
        <vertical/>
        <horizontal/>
      </border>
    </dxf>
    <dxf>
      <font>
        <color theme="1"/>
      </font>
      <border>
        <vertical/>
        <horizontal style="thin">
          <color auto="1"/>
        </horizontal>
      </border>
    </dxf>
    <dxf>
      <font>
        <b/>
        <i val="0"/>
        <color theme="1"/>
      </font>
      <border>
        <top style="thin">
          <color theme="1"/>
        </top>
      </border>
    </dxf>
    <dxf>
      <font>
        <b/>
        <i val="0"/>
        <color theme="0"/>
      </font>
      <fill>
        <patternFill patternType="solid">
          <bgColor theme="4"/>
        </patternFill>
      </fill>
      <border>
        <left/>
        <right/>
        <bottom/>
        <vertical/>
      </border>
    </dxf>
    <dxf>
      <border>
        <vertical/>
        <horizontal style="thin">
          <color auto="1"/>
        </horizontal>
      </border>
    </dxf>
    <dxf>
      <border>
        <vertical/>
        <horizontal style="thin">
          <color auto="1"/>
        </horizontal>
      </border>
    </dxf>
    <dxf>
      <border>
        <vertical/>
        <horizontal style="thin">
          <color auto="1"/>
        </horizontal>
      </border>
    </dxf>
    <dxf>
      <border>
        <vertical/>
        <horizontal style="thin">
          <color auto="1"/>
        </horizontal>
      </border>
    </dxf>
    <dxf>
      <font>
        <b/>
        <color theme="1"/>
      </font>
    </dxf>
    <dxf>
      <font>
        <b/>
        <i val="0"/>
        <color auto="1"/>
      </font>
      <fill>
        <patternFill patternType="none">
          <bgColor auto="1"/>
        </patternFill>
      </fill>
      <border>
        <horizontal style="thin">
          <color theme="1"/>
        </horizontal>
      </border>
    </dxf>
    <dxf>
      <font>
        <b/>
        <i val="0"/>
        <color theme="1"/>
      </font>
      <border diagonalUp="0" diagonalDown="0">
        <left/>
        <right/>
        <top style="thin">
          <color theme="1"/>
        </top>
        <bottom/>
        <vertical/>
        <horizontal/>
      </border>
    </dxf>
    <dxf>
      <font>
        <b/>
        <i val="0"/>
        <color theme="0"/>
      </font>
      <fill>
        <patternFill>
          <bgColor theme="4"/>
        </patternFill>
      </fill>
      <border diagonalUp="0" diagonalDown="0">
        <left/>
        <right/>
        <top/>
        <bottom/>
        <vertical/>
        <horizontal/>
      </border>
    </dxf>
    <dxf>
      <font>
        <color theme="1"/>
      </font>
      <fill>
        <patternFill>
          <bgColor theme="0"/>
        </patternFill>
      </fill>
      <border>
        <vertical/>
        <horizontal style="thin">
          <color auto="1"/>
        </horizontal>
      </border>
    </dxf>
  </dxfs>
  <tableStyles count="16" defaultTableStyle="Tabelle 1 Petrol einfach" defaultPivotStyle="PivotStyleLight16">
    <tableStyle name="Tabelle 1 Petrol einfach" pivot="0" count="11" xr9:uid="{00000000-0011-0000-FFFF-FFFF00000000}">
      <tableStyleElement type="wholeTable" dxfId="429"/>
      <tableStyleElement type="headerRow" dxfId="428"/>
      <tableStyleElement type="totalRow" dxfId="427"/>
      <tableStyleElement type="firstColumn" dxfId="426"/>
      <tableStyleElement type="lastColumn" dxfId="425"/>
      <tableStyleElement type="firstRowStripe" dxfId="424"/>
      <tableStyleElement type="secondRowStripe" dxfId="423"/>
      <tableStyleElement type="firstColumnStripe" dxfId="422"/>
      <tableStyleElement type="secondColumnStripe" dxfId="421"/>
      <tableStyleElement type="firstHeaderCell" dxfId="420"/>
      <tableStyleElement type="firstTotalCell" dxfId="419"/>
    </tableStyle>
    <tableStyle name="Tabelle 1 Petrol gebändert" pivot="0" count="11" xr9:uid="{00000000-0011-0000-FFFF-FFFF01000000}">
      <tableStyleElement type="wholeTable" dxfId="418"/>
      <tableStyleElement type="headerRow" dxfId="417"/>
      <tableStyleElement type="totalRow" dxfId="416"/>
      <tableStyleElement type="firstColumn" dxfId="415"/>
      <tableStyleElement type="lastColumn" dxfId="414"/>
      <tableStyleElement type="firstRowStripe" dxfId="413"/>
      <tableStyleElement type="secondRowStripe" dxfId="412"/>
      <tableStyleElement type="firstColumnStripe" dxfId="411"/>
      <tableStyleElement type="secondColumnStripe" dxfId="410"/>
      <tableStyleElement type="firstHeaderCell" dxfId="409"/>
      <tableStyleElement type="firstTotalCell" dxfId="408"/>
    </tableStyle>
    <tableStyle name="Tabelle 1 Petrol light" pivot="0" count="11" xr9:uid="{00000000-0011-0000-FFFF-FFFF02000000}">
      <tableStyleElement type="wholeTable" dxfId="407"/>
      <tableStyleElement type="headerRow" dxfId="406"/>
      <tableStyleElement type="totalRow" dxfId="405"/>
      <tableStyleElement type="firstColumn" dxfId="404"/>
      <tableStyleElement type="lastColumn" dxfId="403"/>
      <tableStyleElement type="firstRowStripe" dxfId="402"/>
      <tableStyleElement type="secondRowStripe" dxfId="401"/>
      <tableStyleElement type="firstColumnStripe" dxfId="400"/>
      <tableStyleElement type="secondColumnStripe" dxfId="399"/>
      <tableStyleElement type="firstHeaderCell" dxfId="398"/>
      <tableStyleElement type="firstTotalCell" dxfId="397"/>
    </tableStyle>
    <tableStyle name="Tabelle 1 Schwarz einfach" pivot="0" count="11" xr9:uid="{00000000-0011-0000-FFFF-FFFF03000000}">
      <tableStyleElement type="wholeTable" dxfId="396"/>
      <tableStyleElement type="headerRow" dxfId="395"/>
      <tableStyleElement type="totalRow" dxfId="394"/>
      <tableStyleElement type="firstColumn" dxfId="393"/>
      <tableStyleElement type="lastColumn" dxfId="392"/>
      <tableStyleElement type="firstRowStripe" dxfId="391"/>
      <tableStyleElement type="secondRowStripe" dxfId="390"/>
      <tableStyleElement type="firstColumnStripe" dxfId="389"/>
      <tableStyleElement type="secondColumnStripe" dxfId="388"/>
      <tableStyleElement type="firstHeaderCell" dxfId="387"/>
      <tableStyleElement type="firstTotalCell" dxfId="386"/>
    </tableStyle>
    <tableStyle name="Tabelle 1 Schwarz gebändert" pivot="0" count="11" xr9:uid="{00000000-0011-0000-FFFF-FFFF04000000}">
      <tableStyleElement type="wholeTable" dxfId="385"/>
      <tableStyleElement type="headerRow" dxfId="384"/>
      <tableStyleElement type="totalRow" dxfId="383"/>
      <tableStyleElement type="firstColumn" dxfId="382"/>
      <tableStyleElement type="lastColumn" dxfId="381"/>
      <tableStyleElement type="firstRowStripe" dxfId="380"/>
      <tableStyleElement type="secondRowStripe" dxfId="379"/>
      <tableStyleElement type="firstColumnStripe" dxfId="378"/>
      <tableStyleElement type="secondColumnStripe" dxfId="377"/>
      <tableStyleElement type="firstHeaderCell" dxfId="376"/>
      <tableStyleElement type="firstTotalCell" dxfId="375"/>
    </tableStyle>
    <tableStyle name="Tabelle 1 Schwarz light" pivot="0" count="11" xr9:uid="{00000000-0011-0000-FFFF-FFFF05000000}">
      <tableStyleElement type="wholeTable" dxfId="374"/>
      <tableStyleElement type="headerRow" dxfId="373"/>
      <tableStyleElement type="totalRow" dxfId="372"/>
      <tableStyleElement type="firstColumn" dxfId="371"/>
      <tableStyleElement type="lastColumn" dxfId="370"/>
      <tableStyleElement type="firstRowStripe" dxfId="369"/>
      <tableStyleElement type="secondRowStripe" dxfId="368"/>
      <tableStyleElement type="firstColumnStripe" dxfId="367"/>
      <tableStyleElement type="secondColumnStripe" dxfId="366"/>
      <tableStyleElement type="firstHeaderCell" dxfId="365"/>
      <tableStyleElement type="firstTotalCell" dxfId="364"/>
    </tableStyle>
    <tableStyle name="Tabelle hell 2 Dunkelblau" pivot="0" count="9" xr9:uid="{00000000-0011-0000-FFFF-FFFF06000000}">
      <tableStyleElement type="wholeTable" dxfId="363"/>
      <tableStyleElement type="headerRow" dxfId="362"/>
      <tableStyleElement type="totalRow" dxfId="361"/>
      <tableStyleElement type="firstColumn" dxfId="360"/>
      <tableStyleElement type="lastColumn" dxfId="359"/>
      <tableStyleElement type="firstRowStripe" dxfId="358"/>
      <tableStyleElement type="secondRowStripe" dxfId="357"/>
      <tableStyleElement type="firstColumnStripe" dxfId="356"/>
      <tableStyleElement type="secondColumnStripe" dxfId="355"/>
    </tableStyle>
    <tableStyle name="Tabelle hell 3 Grün" pivot="0" count="9" xr9:uid="{00000000-0011-0000-FFFF-FFFF07000000}">
      <tableStyleElement type="wholeTable" dxfId="354"/>
      <tableStyleElement type="headerRow" dxfId="353"/>
      <tableStyleElement type="totalRow" dxfId="352"/>
      <tableStyleElement type="firstColumn" dxfId="351"/>
      <tableStyleElement type="lastColumn" dxfId="350"/>
      <tableStyleElement type="firstRowStripe" dxfId="349"/>
      <tableStyleElement type="secondRowStripe" dxfId="348"/>
      <tableStyleElement type="firstColumnStripe" dxfId="347"/>
      <tableStyleElement type="secondColumnStripe" dxfId="346"/>
    </tableStyle>
    <tableStyle name="Tabelle hell 4 Dunkelgrün" pivot="0" count="9" xr9:uid="{00000000-0011-0000-FFFF-FFFF08000000}">
      <tableStyleElement type="wholeTable" dxfId="345"/>
      <tableStyleElement type="headerRow" dxfId="344"/>
      <tableStyleElement type="totalRow" dxfId="343"/>
      <tableStyleElement type="firstColumn" dxfId="342"/>
      <tableStyleElement type="lastColumn" dxfId="341"/>
      <tableStyleElement type="firstRowStripe" dxfId="340"/>
      <tableStyleElement type="secondRowStripe" dxfId="339"/>
      <tableStyleElement type="firstColumnStripe" dxfId="338"/>
      <tableStyleElement type="secondColumnStripe" dxfId="337"/>
    </tableStyle>
    <tableStyle name="Tabelle hell 5 Rot" pivot="0" count="9" xr9:uid="{00000000-0011-0000-FFFF-FFFF09000000}">
      <tableStyleElement type="wholeTable" dxfId="336"/>
      <tableStyleElement type="headerRow" dxfId="335"/>
      <tableStyleElement type="totalRow" dxfId="334"/>
      <tableStyleElement type="firstColumn" dxfId="333"/>
      <tableStyleElement type="lastColumn" dxfId="332"/>
      <tableStyleElement type="firstRowStripe" dxfId="331"/>
      <tableStyleElement type="secondRowStripe" dxfId="330"/>
      <tableStyleElement type="firstColumnStripe" dxfId="329"/>
      <tableStyleElement type="secondColumnStripe" dxfId="328"/>
    </tableStyle>
    <tableStyle name="Tabelle hell 6 Dunkelrot" pivot="0" count="9" xr9:uid="{00000000-0011-0000-FFFF-FFFF0A000000}">
      <tableStyleElement type="wholeTable" dxfId="327"/>
      <tableStyleElement type="headerRow" dxfId="326"/>
      <tableStyleElement type="totalRow" dxfId="325"/>
      <tableStyleElement type="firstColumn" dxfId="324"/>
      <tableStyleElement type="lastColumn" dxfId="323"/>
      <tableStyleElement type="firstRowStripe" dxfId="322"/>
      <tableStyleElement type="secondRowStripe" dxfId="321"/>
      <tableStyleElement type="firstColumnStripe" dxfId="320"/>
      <tableStyleElement type="secondColumnStripe" dxfId="319"/>
    </tableStyle>
    <tableStyle name="Tabelle mittel 2 Dunkelblau" pivot="0" count="9" xr9:uid="{00000000-0011-0000-FFFF-FFFF0B000000}">
      <tableStyleElement type="wholeTable" dxfId="318"/>
      <tableStyleElement type="headerRow" dxfId="317"/>
      <tableStyleElement type="totalRow" dxfId="316"/>
      <tableStyleElement type="firstColumn" dxfId="315"/>
      <tableStyleElement type="lastColumn" dxfId="314"/>
      <tableStyleElement type="firstRowStripe" dxfId="313"/>
      <tableStyleElement type="secondRowStripe" dxfId="312"/>
      <tableStyleElement type="firstColumnStripe" dxfId="311"/>
      <tableStyleElement type="secondColumnStripe" dxfId="310"/>
    </tableStyle>
    <tableStyle name="Tabelle mittel 3 Grün" pivot="0" count="9" xr9:uid="{00000000-0011-0000-FFFF-FFFF0C000000}">
      <tableStyleElement type="wholeTable" dxfId="309"/>
      <tableStyleElement type="headerRow" dxfId="308"/>
      <tableStyleElement type="totalRow" dxfId="307"/>
      <tableStyleElement type="firstColumn" dxfId="306"/>
      <tableStyleElement type="lastColumn" dxfId="305"/>
      <tableStyleElement type="firstRowStripe" dxfId="304"/>
      <tableStyleElement type="secondRowStripe" dxfId="303"/>
      <tableStyleElement type="firstColumnStripe" dxfId="302"/>
      <tableStyleElement type="secondColumnStripe" dxfId="301"/>
    </tableStyle>
    <tableStyle name="Tabelle mittel 4 Dunkelgrün" pivot="0" count="9" xr9:uid="{00000000-0011-0000-FFFF-FFFF0D000000}">
      <tableStyleElement type="wholeTable" dxfId="300"/>
      <tableStyleElement type="headerRow" dxfId="299"/>
      <tableStyleElement type="totalRow" dxfId="298"/>
      <tableStyleElement type="firstColumn" dxfId="297"/>
      <tableStyleElement type="lastColumn" dxfId="296"/>
      <tableStyleElement type="firstRowStripe" dxfId="295"/>
      <tableStyleElement type="secondRowStripe" dxfId="294"/>
      <tableStyleElement type="firstColumnStripe" dxfId="293"/>
      <tableStyleElement type="secondColumnStripe" dxfId="292"/>
    </tableStyle>
    <tableStyle name="Tabelle mittel 5 Rot" pivot="0" count="9" xr9:uid="{00000000-0011-0000-FFFF-FFFF0E000000}">
      <tableStyleElement type="wholeTable" dxfId="291"/>
      <tableStyleElement type="headerRow" dxfId="290"/>
      <tableStyleElement type="totalRow" dxfId="289"/>
      <tableStyleElement type="firstColumn" dxfId="288"/>
      <tableStyleElement type="lastColumn" dxfId="287"/>
      <tableStyleElement type="firstRowStripe" dxfId="286"/>
      <tableStyleElement type="secondRowStripe" dxfId="285"/>
      <tableStyleElement type="firstColumnStripe" dxfId="284"/>
      <tableStyleElement type="secondColumnStripe" dxfId="283"/>
    </tableStyle>
    <tableStyle name="Tabelle mittel 6 Dunkelrot" pivot="0" count="9" xr9:uid="{00000000-0011-0000-FFFF-FFFF0F000000}">
      <tableStyleElement type="wholeTable" dxfId="282"/>
      <tableStyleElement type="headerRow" dxfId="281"/>
      <tableStyleElement type="totalRow" dxfId="280"/>
      <tableStyleElement type="firstColumn" dxfId="279"/>
      <tableStyleElement type="lastColumn" dxfId="278"/>
      <tableStyleElement type="firstRowStripe" dxfId="277"/>
      <tableStyleElement type="secondRowStripe" dxfId="276"/>
      <tableStyleElement type="firstColumnStripe" dxfId="275"/>
      <tableStyleElement type="secondColumnStripe" dxfId="274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5DAED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94C60E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69B3"/>
      <rgbColor rgb="00CCFFFF"/>
      <rgbColor rgb="00CCFFCC"/>
      <rgbColor rgb="00FFFF99"/>
      <rgbColor rgb="00B2D2E8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C3868"/>
      <rgbColor rgb="00339966"/>
      <rgbColor rgb="000E4A80"/>
      <rgbColor rgb="0014639E"/>
      <rgbColor rgb="00009FCA"/>
      <rgbColor rgb="00993366"/>
      <rgbColor rgb="00E6962C"/>
      <rgbColor rgb="00333333"/>
    </indexedColors>
    <mruColors>
      <color rgb="FF83D3AB"/>
      <color rgb="FFFFE48F"/>
      <color rgb="FFFFC6D2"/>
      <color rgb="FFFFD961"/>
      <color rgb="FFFFDD71"/>
      <color rgb="FF60CFAB"/>
      <color rgb="FF4BBD63"/>
      <color rgb="FF98C230"/>
      <color rgb="FFDFB313"/>
      <color rgb="FFE4925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PD_theme_office">
  <a:themeElements>
    <a:clrScheme name="PD Farbschema">
      <a:dk1>
        <a:sysClr val="windowText" lastClr="000000"/>
      </a:dk1>
      <a:lt1>
        <a:sysClr val="window" lastClr="FFFFFF"/>
      </a:lt1>
      <a:dk2>
        <a:srgbClr val="707070"/>
      </a:dk2>
      <a:lt2>
        <a:srgbClr val="FFFFFF"/>
      </a:lt2>
      <a:accent1>
        <a:srgbClr val="03878A"/>
      </a:accent1>
      <a:accent2>
        <a:srgbClr val="004B65"/>
      </a:accent2>
      <a:accent3>
        <a:srgbClr val="AAB414"/>
      </a:accent3>
      <a:accent4>
        <a:srgbClr val="647D2D"/>
      </a:accent4>
      <a:accent5>
        <a:srgbClr val="E60032"/>
      </a:accent5>
      <a:accent6>
        <a:srgbClr val="5F1937"/>
      </a:accent6>
      <a:hlink>
        <a:srgbClr val="03878A"/>
      </a:hlink>
      <a:folHlink>
        <a:srgbClr val="B2B2B2"/>
      </a:folHlink>
    </a:clrScheme>
    <a:fontScheme name="PD Schriften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tx2"/>
        </a:solidFill>
        <a:ln>
          <a:noFill/>
        </a:ln>
      </a:spPr>
      <a:bodyPr rot="0" spcFirstLastPara="0" vertOverflow="overflow" horzOverflow="overflow" vert="horz" wrap="square" lIns="108000" tIns="72000" rIns="108000" bIns="108000" numCol="1" spcCol="0" rtlCol="0" fromWordArt="0" anchor="t" anchorCtr="0" forceAA="0" compatLnSpc="1">
        <a:prstTxWarp prst="textNoShape">
          <a:avLst/>
        </a:prstTxWarp>
        <a:noAutofit/>
      </a:bodyPr>
      <a:lstStyle>
        <a:defPPr algn="l">
          <a:defRPr sz="1600" b="1" dirty="0" smtClean="0">
            <a:solidFill>
              <a:schemeClr val="bg1"/>
            </a:solidFill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6350">
          <a:solidFill>
            <a:schemeClr val="tx1"/>
          </a:solidFill>
          <a:tailEnd type="none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 vert="horz" wrap="square" lIns="0" tIns="0" rIns="0" bIns="0" rtlCol="0">
        <a:spAutoFit/>
      </a:bodyPr>
      <a:lstStyle>
        <a:defPPr>
          <a:spcBef>
            <a:spcPts val="800"/>
          </a:spcBef>
          <a:defRPr sz="1600" dirty="0" smtClean="0"/>
        </a:defPPr>
      </a:lstStyle>
    </a:txDef>
  </a:objectDefaults>
  <a:extraClrSchemeLst/>
  <a:extLst>
    <a:ext uri="{05A4C25C-085E-4340-85A3-A5531E510DB2}">
      <thm15:themeFamily xmlns:thm15="http://schemas.microsoft.com/office/thememl/2012/main" name="PD_theme_office" id="{73ED9F15-F00B-4B7D-90A1-8AA0F8292EB2}" vid="{9B5C5EB3-1A5F-4A93-BA07-F8271152AA22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P48"/>
  <sheetViews>
    <sheetView tabSelected="1" zoomScaleNormal="100" workbookViewId="0">
      <selection activeCell="G10" sqref="G10"/>
    </sheetView>
  </sheetViews>
  <sheetFormatPr baseColWidth="10" defaultRowHeight="14.5" x14ac:dyDescent="0.35"/>
  <cols>
    <col min="1" max="1" width="3.81640625" customWidth="1"/>
    <col min="2" max="2" width="17.54296875" style="104" customWidth="1"/>
    <col min="3" max="3" width="61.54296875" customWidth="1"/>
    <col min="4" max="4" width="13.7265625" style="109" customWidth="1"/>
    <col min="5" max="5" width="2.08984375" style="109" customWidth="1"/>
    <col min="6" max="6" width="3.453125" customWidth="1"/>
    <col min="7" max="7" width="23.90625" customWidth="1"/>
    <col min="8" max="8" width="1.7265625" customWidth="1"/>
    <col min="9" max="9" width="3.81640625" customWidth="1"/>
    <col min="10" max="10" width="21" customWidth="1"/>
    <col min="14" max="14" width="3.453125" customWidth="1"/>
    <col min="15" max="15" width="20.453125" customWidth="1"/>
  </cols>
  <sheetData>
    <row r="1" spans="1:16" x14ac:dyDescent="0.35">
      <c r="A1" s="2"/>
      <c r="B1" s="96"/>
      <c r="C1" s="43"/>
      <c r="D1" s="106"/>
      <c r="E1" s="107"/>
      <c r="F1" s="43"/>
      <c r="G1" s="43"/>
      <c r="H1" s="115"/>
      <c r="I1" s="115"/>
    </row>
    <row r="2" spans="1:16" ht="26.5" thickBot="1" x14ac:dyDescent="0.4">
      <c r="A2" s="2"/>
      <c r="B2" s="97" t="s">
        <v>77</v>
      </c>
      <c r="C2" s="43"/>
      <c r="E2" s="107"/>
      <c r="F2" s="134" t="s">
        <v>106</v>
      </c>
      <c r="G2" s="127"/>
      <c r="H2" s="115"/>
      <c r="I2" s="107"/>
      <c r="J2" s="1"/>
    </row>
    <row r="3" spans="1:16" ht="21" customHeight="1" x14ac:dyDescent="0.35">
      <c r="A3" s="2"/>
      <c r="B3" s="97"/>
      <c r="C3" s="43"/>
      <c r="D3" s="107"/>
      <c r="E3" s="107"/>
      <c r="F3" s="128">
        <v>0</v>
      </c>
      <c r="G3" s="129" t="s">
        <v>107</v>
      </c>
      <c r="H3" s="115"/>
      <c r="I3" s="115"/>
      <c r="J3" s="1"/>
      <c r="K3" s="1"/>
      <c r="L3" s="1"/>
    </row>
    <row r="4" spans="1:16" s="3" customFormat="1" ht="21" customHeight="1" x14ac:dyDescent="0.35">
      <c r="A4" s="7"/>
      <c r="B4" s="98" t="s">
        <v>48</v>
      </c>
      <c r="C4" s="7"/>
      <c r="D4" s="107"/>
      <c r="E4" s="107"/>
      <c r="F4" s="130">
        <v>1</v>
      </c>
      <c r="G4" s="131" t="s">
        <v>110</v>
      </c>
      <c r="H4" s="117"/>
      <c r="I4" s="117"/>
      <c r="L4" s="114"/>
      <c r="M4" s="114"/>
      <c r="N4" s="114"/>
      <c r="O4" s="114"/>
      <c r="P4" s="114"/>
    </row>
    <row r="5" spans="1:16" s="3" customFormat="1" ht="21" customHeight="1" x14ac:dyDescent="0.35">
      <c r="A5" s="7"/>
      <c r="B5" s="98"/>
      <c r="C5" s="7"/>
      <c r="D5" s="107"/>
      <c r="E5" s="107"/>
      <c r="F5" s="130">
        <v>2</v>
      </c>
      <c r="G5" s="131" t="s">
        <v>111</v>
      </c>
      <c r="H5" s="117"/>
      <c r="I5" s="117"/>
      <c r="L5" s="114"/>
      <c r="M5" s="114"/>
      <c r="N5" s="114"/>
      <c r="O5" s="114"/>
      <c r="P5" s="114"/>
    </row>
    <row r="6" spans="1:16" s="3" customFormat="1" ht="21" customHeight="1" thickBot="1" x14ac:dyDescent="0.4">
      <c r="A6" s="7"/>
      <c r="B6" s="99" t="s">
        <v>50</v>
      </c>
      <c r="C6" s="10"/>
      <c r="D6" s="107"/>
      <c r="E6" s="107"/>
      <c r="F6" s="132">
        <v>3</v>
      </c>
      <c r="G6" s="133" t="s">
        <v>112</v>
      </c>
      <c r="H6" s="117"/>
      <c r="I6" s="117"/>
      <c r="L6" s="114"/>
      <c r="M6" s="114"/>
      <c r="N6" s="114"/>
      <c r="O6" s="114"/>
      <c r="P6" s="114"/>
    </row>
    <row r="7" spans="1:16" s="3" customFormat="1" ht="25" customHeight="1" x14ac:dyDescent="0.35">
      <c r="A7" s="7"/>
      <c r="B7" s="100" t="s">
        <v>0</v>
      </c>
      <c r="C7" s="10" t="s">
        <v>51</v>
      </c>
      <c r="D7" s="117"/>
      <c r="E7" s="117"/>
      <c r="F7" s="7"/>
      <c r="G7" s="7"/>
      <c r="H7" s="117"/>
      <c r="I7" s="117"/>
      <c r="L7" s="114"/>
      <c r="M7" s="114"/>
      <c r="N7" s="114"/>
      <c r="O7" s="114"/>
      <c r="P7" s="114"/>
    </row>
    <row r="8" spans="1:16" s="3" customFormat="1" ht="39" x14ac:dyDescent="0.35">
      <c r="A8" s="7"/>
      <c r="B8" s="101" t="s">
        <v>49</v>
      </c>
      <c r="C8" s="10" t="s">
        <v>52</v>
      </c>
      <c r="D8" s="117"/>
      <c r="E8" s="117"/>
      <c r="F8" s="7"/>
      <c r="G8" s="7"/>
      <c r="H8" s="117"/>
      <c r="I8" s="117"/>
      <c r="P8" s="110"/>
    </row>
    <row r="9" spans="1:16" s="3" customFormat="1" ht="26" x14ac:dyDescent="0.35">
      <c r="A9" s="7"/>
      <c r="B9" s="101" t="s">
        <v>5</v>
      </c>
      <c r="C9" s="10" t="s">
        <v>55</v>
      </c>
      <c r="D9" s="117"/>
      <c r="E9" s="117"/>
      <c r="F9" s="7"/>
      <c r="G9" s="7"/>
      <c r="H9" s="117"/>
      <c r="I9" s="117"/>
      <c r="L9" s="110"/>
      <c r="M9" s="110"/>
      <c r="P9" s="110"/>
    </row>
    <row r="10" spans="1:16" s="3" customFormat="1" ht="26" x14ac:dyDescent="0.35">
      <c r="A10" s="7"/>
      <c r="B10" s="101" t="s">
        <v>45</v>
      </c>
      <c r="C10" s="10" t="s">
        <v>53</v>
      </c>
      <c r="D10" s="117"/>
      <c r="E10" s="117"/>
      <c r="F10" s="7"/>
      <c r="G10" s="7"/>
      <c r="H10" s="117"/>
      <c r="I10" s="117"/>
      <c r="L10" s="110"/>
      <c r="M10" s="110"/>
    </row>
    <row r="11" spans="1:16" s="3" customFormat="1" ht="14.5" customHeight="1" x14ac:dyDescent="0.35">
      <c r="A11" s="7"/>
      <c r="B11" s="102" t="s">
        <v>40</v>
      </c>
      <c r="C11" s="11" t="s">
        <v>54</v>
      </c>
      <c r="D11" s="117"/>
      <c r="E11" s="117"/>
      <c r="F11" s="7"/>
      <c r="G11" s="7"/>
      <c r="H11" s="117"/>
      <c r="I11" s="117"/>
    </row>
    <row r="12" spans="1:16" s="3" customFormat="1" x14ac:dyDescent="0.35">
      <c r="A12" s="7"/>
      <c r="B12" s="103"/>
      <c r="C12" s="9"/>
      <c r="D12" s="106"/>
      <c r="E12" s="106"/>
      <c r="F12" s="7"/>
      <c r="G12" s="7"/>
      <c r="H12" s="117"/>
      <c r="I12" s="117"/>
    </row>
    <row r="13" spans="1:16" s="1" customFormat="1" ht="31" customHeight="1" thickBot="1" x14ac:dyDescent="0.4">
      <c r="A13" s="4"/>
      <c r="B13" s="105" t="s">
        <v>104</v>
      </c>
      <c r="C13" s="8" t="s">
        <v>78</v>
      </c>
      <c r="D13" s="113" t="s">
        <v>108</v>
      </c>
      <c r="E13" s="113"/>
      <c r="F13" s="4"/>
      <c r="G13" s="4"/>
      <c r="H13" s="116"/>
      <c r="I13" s="116"/>
    </row>
    <row r="14" spans="1:16" s="6" customFormat="1" ht="24" customHeight="1" thickBot="1" x14ac:dyDescent="0.4">
      <c r="A14" s="5"/>
      <c r="B14" s="119" t="s">
        <v>100</v>
      </c>
      <c r="C14" s="215" t="s">
        <v>85</v>
      </c>
      <c r="D14" s="108"/>
      <c r="E14" s="113"/>
      <c r="F14" s="43"/>
      <c r="G14" s="216" t="s">
        <v>109</v>
      </c>
      <c r="H14" s="118"/>
      <c r="I14" s="118"/>
    </row>
    <row r="15" spans="1:16" ht="24" customHeight="1" thickBot="1" x14ac:dyDescent="0.4">
      <c r="A15" s="2"/>
      <c r="B15" s="119" t="s">
        <v>100</v>
      </c>
      <c r="C15" s="215" t="s">
        <v>86</v>
      </c>
      <c r="D15" s="108"/>
      <c r="E15" s="113"/>
      <c r="F15" s="43"/>
      <c r="G15" s="217"/>
      <c r="H15" s="115"/>
      <c r="I15" s="115"/>
    </row>
    <row r="16" spans="1:16" ht="24" customHeight="1" thickBot="1" x14ac:dyDescent="0.4">
      <c r="A16" s="2"/>
      <c r="B16" s="119" t="s">
        <v>100</v>
      </c>
      <c r="C16" s="120"/>
      <c r="D16" s="108"/>
      <c r="E16" s="113"/>
      <c r="F16" s="43"/>
      <c r="G16" s="218"/>
      <c r="H16" s="115"/>
      <c r="I16" s="115"/>
    </row>
    <row r="17" spans="1:15" ht="24" customHeight="1" thickBot="1" x14ac:dyDescent="0.4">
      <c r="A17" s="2"/>
      <c r="B17" s="119" t="s">
        <v>100</v>
      </c>
      <c r="C17" s="120"/>
      <c r="D17" s="108"/>
      <c r="E17" s="113"/>
      <c r="F17" s="43"/>
      <c r="G17" s="214"/>
      <c r="H17" s="115"/>
      <c r="I17" s="115"/>
    </row>
    <row r="18" spans="1:15" ht="24" customHeight="1" thickBot="1" x14ac:dyDescent="0.4">
      <c r="A18" s="2"/>
      <c r="B18" s="119" t="s">
        <v>100</v>
      </c>
      <c r="C18" s="120"/>
      <c r="D18" s="112"/>
      <c r="E18" s="113"/>
      <c r="F18" s="43"/>
      <c r="G18" s="43"/>
      <c r="H18" s="115"/>
      <c r="I18" s="115"/>
      <c r="K18" s="1"/>
      <c r="L18" s="1"/>
      <c r="M18" s="1"/>
      <c r="N18" s="1"/>
      <c r="O18" s="1"/>
    </row>
    <row r="19" spans="1:15" s="42" customFormat="1" ht="5.15" customHeight="1" thickBot="1" x14ac:dyDescent="0.4">
      <c r="A19" s="43"/>
      <c r="B19" s="121"/>
      <c r="C19" s="122"/>
      <c r="D19" s="123"/>
      <c r="E19" s="113"/>
      <c r="F19" s="43"/>
      <c r="G19" s="43"/>
      <c r="H19" s="115"/>
      <c r="I19" s="115"/>
      <c r="K19" s="1"/>
      <c r="L19" s="1"/>
      <c r="M19" s="1"/>
      <c r="N19" s="1"/>
      <c r="O19" s="1"/>
    </row>
    <row r="20" spans="1:15" ht="24" customHeight="1" thickBot="1" x14ac:dyDescent="0.4">
      <c r="A20" s="2"/>
      <c r="B20" s="111" t="s">
        <v>101</v>
      </c>
      <c r="C20" s="120"/>
      <c r="D20" s="108"/>
      <c r="E20" s="113"/>
      <c r="F20" s="43"/>
      <c r="G20" s="43"/>
      <c r="H20" s="115"/>
      <c r="I20" s="115"/>
      <c r="K20" s="1"/>
      <c r="L20" s="1"/>
      <c r="M20" s="1"/>
      <c r="N20" s="1"/>
      <c r="O20" s="1"/>
    </row>
    <row r="21" spans="1:15" ht="24" customHeight="1" thickBot="1" x14ac:dyDescent="0.4">
      <c r="A21" s="2"/>
      <c r="B21" s="111" t="s">
        <v>101</v>
      </c>
      <c r="C21" s="120"/>
      <c r="D21" s="108"/>
      <c r="E21" s="113"/>
      <c r="F21" s="43"/>
      <c r="G21" s="43"/>
      <c r="H21" s="115"/>
      <c r="I21" s="115"/>
      <c r="K21" s="1"/>
      <c r="L21" s="1"/>
      <c r="M21" s="1"/>
      <c r="N21" s="1"/>
      <c r="O21" s="1"/>
    </row>
    <row r="22" spans="1:15" ht="24" customHeight="1" thickBot="1" x14ac:dyDescent="0.4">
      <c r="A22" s="2"/>
      <c r="B22" s="111" t="s">
        <v>101</v>
      </c>
      <c r="C22" s="120"/>
      <c r="D22" s="108"/>
      <c r="E22" s="113"/>
      <c r="F22" s="43"/>
      <c r="G22" s="43"/>
      <c r="H22" s="115"/>
      <c r="I22" s="115"/>
      <c r="K22" s="1"/>
      <c r="L22" s="1"/>
      <c r="M22" s="1"/>
      <c r="N22" s="1"/>
      <c r="O22" s="1"/>
    </row>
    <row r="23" spans="1:15" ht="24" customHeight="1" thickBot="1" x14ac:dyDescent="0.4">
      <c r="B23" s="111" t="s">
        <v>101</v>
      </c>
      <c r="C23" s="120"/>
      <c r="D23" s="108"/>
      <c r="E23" s="113"/>
      <c r="F23" s="43"/>
      <c r="G23" s="43"/>
      <c r="H23" s="115"/>
      <c r="I23" s="115"/>
      <c r="K23" s="1"/>
      <c r="L23" s="1"/>
      <c r="M23" s="1"/>
      <c r="N23" s="1"/>
      <c r="O23" s="1"/>
    </row>
    <row r="24" spans="1:15" ht="24" customHeight="1" thickBot="1" x14ac:dyDescent="0.4">
      <c r="B24" s="111" t="s">
        <v>101</v>
      </c>
      <c r="C24" s="120"/>
      <c r="D24" s="112"/>
      <c r="E24" s="113"/>
      <c r="F24" s="43"/>
      <c r="G24" s="43"/>
      <c r="H24" s="115"/>
      <c r="I24" s="115"/>
    </row>
    <row r="25" spans="1:15" s="42" customFormat="1" ht="5.15" customHeight="1" thickBot="1" x14ac:dyDescent="0.4">
      <c r="B25" s="121"/>
      <c r="C25" s="122"/>
      <c r="D25" s="123"/>
      <c r="E25" s="113"/>
      <c r="F25" s="43"/>
      <c r="G25" s="43"/>
      <c r="H25" s="115"/>
      <c r="I25" s="115"/>
    </row>
    <row r="26" spans="1:15" ht="24" customHeight="1" thickBot="1" x14ac:dyDescent="0.4">
      <c r="B26" s="119" t="s">
        <v>102</v>
      </c>
      <c r="C26" s="120"/>
      <c r="D26" s="108"/>
      <c r="E26" s="113"/>
      <c r="F26" s="43"/>
      <c r="G26" s="43"/>
      <c r="H26" s="115"/>
      <c r="I26" s="115"/>
    </row>
    <row r="27" spans="1:15" ht="24" customHeight="1" thickBot="1" x14ac:dyDescent="0.4">
      <c r="B27" s="119" t="s">
        <v>102</v>
      </c>
      <c r="C27" s="120"/>
      <c r="D27" s="108"/>
      <c r="E27" s="113"/>
      <c r="F27" s="43"/>
      <c r="G27" s="43"/>
      <c r="H27" s="115"/>
      <c r="I27" s="115"/>
    </row>
    <row r="28" spans="1:15" ht="24" customHeight="1" thickBot="1" x14ac:dyDescent="0.4">
      <c r="B28" s="119" t="s">
        <v>102</v>
      </c>
      <c r="C28" s="120"/>
      <c r="D28" s="108"/>
      <c r="E28" s="113"/>
      <c r="F28" s="43"/>
      <c r="G28" s="43"/>
      <c r="H28" s="115"/>
      <c r="I28" s="115"/>
    </row>
    <row r="29" spans="1:15" ht="24" customHeight="1" thickBot="1" x14ac:dyDescent="0.4">
      <c r="B29" s="119" t="s">
        <v>102</v>
      </c>
      <c r="C29" s="120"/>
      <c r="D29" s="108"/>
      <c r="E29" s="113"/>
      <c r="F29" s="43"/>
      <c r="G29" s="43"/>
      <c r="H29" s="115"/>
      <c r="I29" s="115"/>
    </row>
    <row r="30" spans="1:15" s="42" customFormat="1" ht="24" customHeight="1" thickBot="1" x14ac:dyDescent="0.4">
      <c r="B30" s="119" t="s">
        <v>102</v>
      </c>
      <c r="C30" s="120"/>
      <c r="D30" s="112"/>
      <c r="E30" s="113"/>
      <c r="F30" s="43"/>
      <c r="G30" s="43"/>
      <c r="H30" s="115"/>
      <c r="I30" s="115"/>
    </row>
    <row r="31" spans="1:15" s="42" customFormat="1" ht="5.15" customHeight="1" thickBot="1" x14ac:dyDescent="0.4">
      <c r="B31" s="121"/>
      <c r="C31" s="122"/>
      <c r="D31" s="123"/>
      <c r="E31" s="113"/>
      <c r="F31" s="43"/>
      <c r="G31" s="43"/>
      <c r="H31" s="115"/>
      <c r="I31" s="115"/>
    </row>
    <row r="32" spans="1:15" s="42" customFormat="1" ht="24" customHeight="1" thickBot="1" x14ac:dyDescent="0.4">
      <c r="B32" s="111" t="s">
        <v>103</v>
      </c>
      <c r="C32" s="120"/>
      <c r="D32" s="108"/>
      <c r="E32" s="113"/>
      <c r="F32" s="43"/>
      <c r="G32" s="43"/>
      <c r="H32" s="115"/>
      <c r="I32" s="115"/>
    </row>
    <row r="33" spans="2:9" s="42" customFormat="1" ht="24" customHeight="1" thickBot="1" x14ac:dyDescent="0.4">
      <c r="B33" s="111" t="s">
        <v>103</v>
      </c>
      <c r="C33" s="120"/>
      <c r="D33" s="108"/>
      <c r="E33" s="113"/>
      <c r="F33" s="43"/>
      <c r="G33" s="43"/>
      <c r="H33" s="115"/>
      <c r="I33" s="115"/>
    </row>
    <row r="34" spans="2:9" s="42" customFormat="1" ht="24" customHeight="1" thickBot="1" x14ac:dyDescent="0.4">
      <c r="B34" s="111" t="s">
        <v>103</v>
      </c>
      <c r="C34" s="120"/>
      <c r="D34" s="108"/>
      <c r="E34" s="113"/>
      <c r="F34" s="43"/>
      <c r="G34" s="43"/>
      <c r="H34" s="115"/>
      <c r="I34" s="115"/>
    </row>
    <row r="35" spans="2:9" s="42" customFormat="1" ht="24" customHeight="1" thickBot="1" x14ac:dyDescent="0.4">
      <c r="B35" s="111" t="s">
        <v>103</v>
      </c>
      <c r="C35" s="120"/>
      <c r="D35" s="108"/>
      <c r="E35" s="113"/>
      <c r="F35" s="43"/>
      <c r="G35" s="43"/>
      <c r="H35" s="115"/>
      <c r="I35" s="115"/>
    </row>
    <row r="36" spans="2:9" s="42" customFormat="1" ht="24" customHeight="1" thickBot="1" x14ac:dyDescent="0.4">
      <c r="B36" s="111" t="s">
        <v>103</v>
      </c>
      <c r="C36" s="120"/>
      <c r="D36" s="108"/>
      <c r="E36" s="113"/>
      <c r="F36" s="43"/>
      <c r="G36" s="43"/>
      <c r="H36" s="115"/>
      <c r="I36" s="115"/>
    </row>
    <row r="37" spans="2:9" s="42" customFormat="1" ht="24" customHeight="1" thickBot="1" x14ac:dyDescent="0.4">
      <c r="B37" s="111" t="s">
        <v>103</v>
      </c>
      <c r="C37" s="120"/>
      <c r="D37" s="108"/>
      <c r="E37" s="113"/>
      <c r="F37" s="43"/>
      <c r="G37" s="43"/>
      <c r="H37" s="115"/>
      <c r="I37" s="115"/>
    </row>
    <row r="38" spans="2:9" s="42" customFormat="1" ht="24" customHeight="1" thickBot="1" x14ac:dyDescent="0.4">
      <c r="B38" s="111" t="s">
        <v>103</v>
      </c>
      <c r="C38" s="120"/>
      <c r="D38" s="108"/>
      <c r="E38" s="113"/>
      <c r="F38" s="43"/>
      <c r="G38" s="43"/>
      <c r="H38" s="115"/>
      <c r="I38" s="115"/>
    </row>
    <row r="39" spans="2:9" s="42" customFormat="1" ht="24" customHeight="1" thickBot="1" x14ac:dyDescent="0.4">
      <c r="B39" s="111" t="s">
        <v>103</v>
      </c>
      <c r="C39" s="120"/>
      <c r="D39" s="108"/>
      <c r="E39" s="113"/>
      <c r="F39" s="43"/>
      <c r="G39" s="43"/>
      <c r="H39" s="115"/>
      <c r="I39" s="115"/>
    </row>
    <row r="40" spans="2:9" s="42" customFormat="1" ht="24" customHeight="1" thickBot="1" x14ac:dyDescent="0.4">
      <c r="B40" s="111" t="s">
        <v>103</v>
      </c>
      <c r="C40" s="120"/>
      <c r="D40" s="108"/>
      <c r="E40" s="113"/>
      <c r="F40" s="43"/>
      <c r="G40" s="43"/>
      <c r="H40" s="115"/>
      <c r="I40" s="115"/>
    </row>
    <row r="41" spans="2:9" s="42" customFormat="1" ht="24" customHeight="1" thickBot="1" x14ac:dyDescent="0.4">
      <c r="B41" s="111" t="s">
        <v>103</v>
      </c>
      <c r="C41" s="120"/>
      <c r="D41" s="108"/>
      <c r="E41" s="113"/>
      <c r="F41" s="43"/>
      <c r="G41" s="43"/>
      <c r="H41" s="115"/>
      <c r="I41" s="115"/>
    </row>
    <row r="42" spans="2:9" s="42" customFormat="1" ht="24" customHeight="1" thickBot="1" x14ac:dyDescent="0.4">
      <c r="B42" s="111" t="s">
        <v>103</v>
      </c>
      <c r="C42" s="120"/>
      <c r="D42" s="108"/>
      <c r="E42" s="113"/>
      <c r="F42" s="43"/>
      <c r="G42" s="43"/>
      <c r="H42" s="115"/>
      <c r="I42" s="115"/>
    </row>
    <row r="43" spans="2:9" s="42" customFormat="1" ht="24" customHeight="1" thickBot="1" x14ac:dyDescent="0.4">
      <c r="B43" s="111" t="s">
        <v>103</v>
      </c>
      <c r="C43" s="120"/>
      <c r="D43" s="108"/>
      <c r="E43" s="113"/>
      <c r="F43" s="43"/>
      <c r="G43" s="43"/>
      <c r="H43" s="115"/>
      <c r="I43" s="115"/>
    </row>
    <row r="44" spans="2:9" s="42" customFormat="1" ht="24" customHeight="1" thickBot="1" x14ac:dyDescent="0.4">
      <c r="B44" s="111" t="s">
        <v>103</v>
      </c>
      <c r="C44" s="120"/>
      <c r="D44" s="108"/>
      <c r="E44" s="113"/>
      <c r="F44" s="43"/>
      <c r="G44" s="43"/>
      <c r="H44" s="115"/>
      <c r="I44" s="115"/>
    </row>
    <row r="45" spans="2:9" s="42" customFormat="1" ht="24" customHeight="1" thickBot="1" x14ac:dyDescent="0.4">
      <c r="B45" s="111" t="s">
        <v>103</v>
      </c>
      <c r="C45" s="120"/>
      <c r="D45" s="108"/>
      <c r="E45" s="113"/>
      <c r="F45" s="43"/>
      <c r="G45" s="43"/>
      <c r="H45" s="115"/>
      <c r="I45" s="115"/>
    </row>
    <row r="46" spans="2:9" s="42" customFormat="1" ht="24" customHeight="1" thickBot="1" x14ac:dyDescent="0.4">
      <c r="B46" s="111" t="s">
        <v>103</v>
      </c>
      <c r="C46" s="120"/>
      <c r="D46" s="112"/>
      <c r="E46" s="113"/>
      <c r="F46" s="43"/>
      <c r="G46" s="43"/>
      <c r="H46" s="115"/>
      <c r="I46" s="115"/>
    </row>
    <row r="47" spans="2:9" x14ac:dyDescent="0.35">
      <c r="B47" s="124"/>
      <c r="C47" s="115"/>
      <c r="D47" s="125"/>
      <c r="E47" s="113"/>
      <c r="F47" s="115"/>
      <c r="G47" s="115"/>
      <c r="H47" s="115"/>
      <c r="I47" s="115"/>
    </row>
    <row r="48" spans="2:9" x14ac:dyDescent="0.35">
      <c r="B48" s="124"/>
      <c r="C48" s="126"/>
      <c r="D48" s="125"/>
      <c r="E48" s="113"/>
      <c r="F48" s="115"/>
      <c r="G48" s="115"/>
      <c r="H48" s="115"/>
      <c r="I48" s="115"/>
    </row>
  </sheetData>
  <mergeCells count="1">
    <mergeCell ref="G14:G16"/>
  </mergeCells>
  <dataValidations count="1">
    <dataValidation type="list" allowBlank="1" showInputMessage="1" showErrorMessage="1" sqref="D14:D46" xr:uid="{00000000-0002-0000-0000-000000000000}">
      <formula1>"0,1,2,3"</formula1>
    </dataValidation>
  </dataValidations>
  <pageMargins left="0.23622047244094491" right="0.23622047244094491" top="0.74803149606299213" bottom="0.74803149606299213" header="0.31496062992125984" footer="0.31496062992125984"/>
  <pageSetup paperSize="9" fitToHeight="0" orientation="portrait" r:id="rId1"/>
  <headerFooter>
    <oddFooter>&amp;LNutzwertanalyse für Beschaffungsmodelle&amp;RStand April 2024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4">
    <pageSetUpPr fitToPage="1"/>
  </sheetPr>
  <dimension ref="A1:BO79"/>
  <sheetViews>
    <sheetView zoomScale="115" zoomScaleNormal="115" workbookViewId="0">
      <pane ySplit="8" topLeftCell="A9" activePane="bottomLeft" state="frozen"/>
      <selection pane="bottomLeft" activeCell="C4" sqref="C4"/>
    </sheetView>
  </sheetViews>
  <sheetFormatPr baseColWidth="10" defaultColWidth="10.81640625" defaultRowHeight="14.5" x14ac:dyDescent="0.35"/>
  <cols>
    <col min="1" max="2" width="3.81640625" style="35" customWidth="1"/>
    <col min="3" max="3" width="67.453125" style="204" customWidth="1"/>
    <col min="4" max="4" width="8.1796875" style="205" bestFit="1" customWidth="1"/>
    <col min="5" max="5" width="34.1796875" style="206" customWidth="1"/>
    <col min="6" max="6" width="5.54296875" style="34" customWidth="1"/>
    <col min="7" max="7" width="5.453125" style="35" customWidth="1"/>
    <col min="8" max="8" width="5.54296875" style="34" customWidth="1"/>
    <col min="9" max="9" width="5.453125" style="35" customWidth="1"/>
    <col min="10" max="18" width="5.54296875" style="35" customWidth="1"/>
    <col min="19" max="19" width="1.54296875" style="35" customWidth="1"/>
    <col min="20" max="20" width="6.1796875" style="35" customWidth="1"/>
    <col min="21" max="21" width="1.7265625" style="35" customWidth="1"/>
    <col min="22" max="16384" width="10.81640625" style="35"/>
  </cols>
  <sheetData>
    <row r="1" spans="1:67" x14ac:dyDescent="0.35">
      <c r="B1" s="18"/>
      <c r="C1" s="135"/>
      <c r="D1" s="136"/>
      <c r="E1" s="137"/>
      <c r="F1" s="17"/>
      <c r="G1" s="18"/>
      <c r="H1" s="17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38"/>
      <c r="W1" s="138"/>
    </row>
    <row r="2" spans="1:67" ht="29.15" customHeight="1" x14ac:dyDescent="0.35">
      <c r="A2" s="18"/>
      <c r="B2" s="139" t="s">
        <v>84</v>
      </c>
      <c r="C2" s="135"/>
      <c r="D2" s="140"/>
      <c r="E2" s="139"/>
      <c r="F2" s="17"/>
      <c r="G2" s="18"/>
      <c r="H2" s="17"/>
      <c r="I2" s="18"/>
      <c r="J2" s="18"/>
      <c r="K2" s="18"/>
      <c r="L2" s="18"/>
      <c r="M2" s="18"/>
      <c r="N2" s="18"/>
      <c r="O2" s="18"/>
      <c r="P2" s="18"/>
      <c r="Q2" s="18"/>
      <c r="R2" s="19" t="s">
        <v>74</v>
      </c>
      <c r="S2" s="18"/>
      <c r="T2" s="18"/>
      <c r="U2" s="18"/>
      <c r="V2" s="138"/>
      <c r="W2" s="138"/>
    </row>
    <row r="3" spans="1:67" s="147" customFormat="1" ht="17.5" customHeight="1" x14ac:dyDescent="0.35">
      <c r="A3" s="141"/>
      <c r="B3" s="141"/>
      <c r="C3" s="142"/>
      <c r="D3" s="14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143"/>
      <c r="U3" s="144" t="s">
        <v>9</v>
      </c>
      <c r="V3" s="145"/>
      <c r="W3" s="145"/>
      <c r="X3" s="146"/>
    </row>
    <row r="4" spans="1:67" ht="15" thickBot="1" x14ac:dyDescent="0.4">
      <c r="A4" s="18"/>
      <c r="B4" s="18"/>
      <c r="C4" s="135"/>
      <c r="D4" s="219" t="s">
        <v>31</v>
      </c>
      <c r="E4" s="137"/>
      <c r="F4" s="17"/>
      <c r="G4" s="18"/>
      <c r="H4" s="17"/>
      <c r="I4" s="18"/>
      <c r="J4" s="17"/>
      <c r="K4" s="17"/>
      <c r="L4" s="17"/>
      <c r="M4" s="17"/>
      <c r="N4" s="17"/>
      <c r="O4" s="17"/>
      <c r="P4" s="17"/>
      <c r="Q4" s="18"/>
      <c r="R4" s="18"/>
      <c r="S4" s="18"/>
      <c r="T4" s="148"/>
      <c r="U4" s="144" t="s">
        <v>32</v>
      </c>
      <c r="V4" s="138"/>
      <c r="W4" s="138"/>
    </row>
    <row r="5" spans="1:67" ht="18.649999999999999" customHeight="1" x14ac:dyDescent="0.35">
      <c r="A5" s="18"/>
      <c r="B5" s="18"/>
      <c r="C5" s="135"/>
      <c r="D5" s="219"/>
      <c r="E5" s="137"/>
      <c r="F5" s="21" t="s">
        <v>15</v>
      </c>
      <c r="G5" s="22"/>
      <c r="H5" s="21" t="s">
        <v>6</v>
      </c>
      <c r="I5" s="22"/>
      <c r="J5" s="21" t="s">
        <v>7</v>
      </c>
      <c r="K5" s="23"/>
      <c r="L5" s="23"/>
      <c r="M5" s="22"/>
      <c r="N5" s="21" t="s">
        <v>8</v>
      </c>
      <c r="O5" s="23"/>
      <c r="P5" s="22"/>
      <c r="Q5" s="221" t="s">
        <v>12</v>
      </c>
      <c r="R5" s="222"/>
      <c r="S5" s="18"/>
      <c r="T5" s="149"/>
      <c r="U5" s="144" t="s">
        <v>10</v>
      </c>
      <c r="V5" s="138"/>
      <c r="W5" s="138"/>
    </row>
    <row r="6" spans="1:67" ht="25.5" customHeight="1" thickBot="1" x14ac:dyDescent="0.4">
      <c r="A6" s="18"/>
      <c r="B6" s="150"/>
      <c r="C6" s="151" t="s">
        <v>75</v>
      </c>
      <c r="D6" s="220"/>
      <c r="E6" s="137"/>
      <c r="F6" s="24"/>
      <c r="G6" s="25"/>
      <c r="H6" s="24"/>
      <c r="I6" s="25"/>
      <c r="J6" s="24"/>
      <c r="K6" s="26"/>
      <c r="L6" s="26"/>
      <c r="M6" s="25"/>
      <c r="N6" s="24"/>
      <c r="O6" s="26"/>
      <c r="P6" s="25"/>
      <c r="Q6" s="223"/>
      <c r="R6" s="224"/>
      <c r="S6" s="18"/>
      <c r="T6" s="152"/>
      <c r="U6" s="144" t="s">
        <v>11</v>
      </c>
      <c r="V6" s="138"/>
      <c r="W6" s="138"/>
    </row>
    <row r="7" spans="1:67" ht="44.5" customHeight="1" thickBot="1" x14ac:dyDescent="0.4">
      <c r="A7" s="18"/>
      <c r="B7" s="18"/>
      <c r="C7" s="135"/>
      <c r="D7" s="153" t="s">
        <v>16</v>
      </c>
      <c r="E7" s="154"/>
      <c r="F7" s="27" t="s">
        <v>1</v>
      </c>
      <c r="G7" s="28" t="s">
        <v>44</v>
      </c>
      <c r="H7" s="27" t="s">
        <v>1</v>
      </c>
      <c r="I7" s="28" t="s">
        <v>41</v>
      </c>
      <c r="J7" s="28" t="s">
        <v>42</v>
      </c>
      <c r="K7" s="29" t="s">
        <v>14</v>
      </c>
      <c r="L7" s="29" t="s">
        <v>3</v>
      </c>
      <c r="M7" s="28" t="s">
        <v>4</v>
      </c>
      <c r="N7" s="27" t="s">
        <v>13</v>
      </c>
      <c r="O7" s="29" t="s">
        <v>2</v>
      </c>
      <c r="P7" s="28" t="s">
        <v>4</v>
      </c>
      <c r="Q7" s="27" t="s">
        <v>2</v>
      </c>
      <c r="R7" s="28" t="s">
        <v>4</v>
      </c>
      <c r="S7" s="18"/>
      <c r="T7" s="18"/>
      <c r="U7" s="155"/>
      <c r="V7" s="138"/>
      <c r="W7" s="138"/>
    </row>
    <row r="8" spans="1:67" s="18" customFormat="1" ht="14.5" customHeight="1" thickBot="1" x14ac:dyDescent="0.4">
      <c r="B8" s="156">
        <v>1</v>
      </c>
      <c r="C8" s="157" t="s">
        <v>17</v>
      </c>
      <c r="D8" s="158" t="s">
        <v>39</v>
      </c>
      <c r="E8" s="154" t="s">
        <v>33</v>
      </c>
      <c r="F8" s="27"/>
      <c r="G8" s="30"/>
      <c r="H8" s="27"/>
      <c r="I8" s="30"/>
      <c r="J8" s="27"/>
      <c r="K8" s="29"/>
      <c r="L8" s="29"/>
      <c r="M8" s="30"/>
      <c r="N8" s="27"/>
      <c r="O8" s="29"/>
      <c r="P8" s="28"/>
      <c r="Q8" s="27"/>
      <c r="R8" s="28"/>
      <c r="U8" s="155"/>
      <c r="V8" s="138"/>
      <c r="W8" s="138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5"/>
      <c r="BH8" s="35"/>
      <c r="BI8" s="35"/>
      <c r="BJ8" s="35"/>
      <c r="BK8" s="35"/>
      <c r="BL8" s="35"/>
      <c r="BM8" s="35"/>
      <c r="BN8" s="35"/>
      <c r="BO8" s="35"/>
    </row>
    <row r="9" spans="1:67" ht="15.65" customHeight="1" thickBot="1" x14ac:dyDescent="0.4">
      <c r="A9" s="18"/>
      <c r="B9" s="159" t="s">
        <v>19</v>
      </c>
      <c r="C9" s="160" t="s">
        <v>82</v>
      </c>
      <c r="D9" s="12"/>
      <c r="E9" s="36"/>
      <c r="F9" s="45"/>
      <c r="G9" s="46"/>
      <c r="H9" s="47">
        <f>IF($C$9="Einbeziehung des Bauunternehmens ab Lph 1 HOAI",0,IF($C$9="Einbeziehung des Bauunternehmens ab Lph 3 HOAI",0,IF($C$9="Einbeziehung des Bauunternehmens ab Lph 5 HOAI",0,IF($C$9="Einbeziehung des Bauunternehmens ab Lph 7 HOAI",1,""))))</f>
        <v>0</v>
      </c>
      <c r="I9" s="48">
        <f>IF($C$9="Einbeziehung des Bauunternehmens ab Lph 1 HOAI",0,IF($C$9="Einbeziehung des Bauunternehmens ab Lph 3 HOAI",0,IF($C$9="Einbeziehung des Bauunternehmens ab Lph 5 HOAI",0,IF($C$9="Einbeziehung des Bauunternehmens ab Lph 7 HOAI",1,""))))</f>
        <v>0</v>
      </c>
      <c r="J9" s="48">
        <f>IF($C$9="Einbeziehung des Bauunternehmens ab Lph 1 HOAI",0,IF($C$9="Einbeziehung des Bauunternehmens ab Lph 3 HOAI",0,IF($C$9="Einbeziehung des Bauunternehmens ab Lph 5 HOAI",2,IF($C$9="Einbeziehung des Bauunternehmens ab Lph 7 HOAI",0,""))))</f>
        <v>2</v>
      </c>
      <c r="K9" s="48">
        <f>IF($C$9="Einbeziehung des Bauunternehmens ab Lph 1 HOAI",0,IF($C$9="Einbeziehung des Bauunternehmens ab Lph 3 HOAI",2,IF($C$9="Einbeziehung des Bauunternehmens ab Lph 5 HOAI",0,IF($C$9="Einbeziehung des Bauunternehmens ab Lph 7 HOAI",0,""))))</f>
        <v>0</v>
      </c>
      <c r="L9" s="48">
        <f>IF($C$9="Einbeziehung des Bauunternehmens ab Lph 1 HOAI",2,IF($C$9="Einbeziehung des Bauunternehmens ab Lph 3 HOAI",0,IF($C$9="Einbeziehung des Bauunternehmens ab Lph 5 HOAI",0,IF($C$9="Einbeziehung des Bauunternehmens ab Lph 7 HOAI",0,""))))</f>
        <v>0</v>
      </c>
      <c r="M9" s="48">
        <f>IF($C$9="Einbeziehung des Bauunternehmens ab Lph 1 HOAI",2,IF($C$9="Einbeziehung des Bauunternehmens ab Lph 3 HOAI",0,IF($C$9="Einbeziehung des Bauunternehmens ab Lph 5 HOAI",0,IF($C$9="Einbeziehung des Bauunternehmens ab Lph 7 HOAI",0,""))))</f>
        <v>0</v>
      </c>
      <c r="N9" s="48">
        <f>IF($C$9="Einbeziehung des Bauunternehmens ab Lph 1 HOAI",0,IF($C$9="Einbeziehung des Bauunternehmens ab Lph 3 HOAI",2,IF($C$9="Einbeziehung des Bauunternehmens ab Lph 5 HOAI",0,IF($C$9="Einbeziehung des Bauunternehmens ab Lph 7 HOAI",0,""))))</f>
        <v>0</v>
      </c>
      <c r="O9" s="48">
        <f>IF($C$9="Einbeziehung des Bauunternehmens ab Lph 1 HOAI",0,IF($C$9="Einbeziehung des Bauunternehmens ab Lph 3 HOAI",2,IF($C$9="Einbeziehung des Bauunternehmens ab Lph 5 HOAI",0,IF($C$9="Einbeziehung des Bauunternehmens ab Lph 7 HOAI",0,""))))</f>
        <v>0</v>
      </c>
      <c r="P9" s="48">
        <f>IF($C$9="Einbeziehung des Bauunternehmens ab Lph 1 HOAI",2,IF($C$9="Einbeziehung des Bauunternehmens ab Lph 3 HOAI",0,IF($C$9="Einbeziehung des Bauunternehmens ab Lph 5 HOAI",0,IF($C$9="Einbeziehung des Bauunternehmens ab Lph 7 HOAI",0,""))))</f>
        <v>0</v>
      </c>
      <c r="Q9" s="48">
        <f>IF($C$9="Einbeziehung des Bauunternehmens ab Lph 1 HOAI",0,IF($C$9="Einbeziehung des Bauunternehmens ab Lph 3 HOAI",2,IF($C$9="Einbeziehung des Bauunternehmens ab Lph 5 HOAI",0,IF($C$9="Einbeziehung des Bauunternehmens ab Lph 7 HOAI",0,""))))</f>
        <v>0</v>
      </c>
      <c r="R9" s="93">
        <f>IF($C$9="Einbeziehung des Bauunternehmens ab Lph 1 HOAI",2,IF($C$9="Einbeziehung des Bauunternehmens ab Lph 3 HOAI",0,IF($C$9="Einbeziehung des Bauunternehmens ab Lph 5 HOAI",0,IF($C$9="Einbeziehung des Bauunternehmens ab Lph 7 HOAI",0,""))))</f>
        <v>0</v>
      </c>
      <c r="S9" s="18"/>
      <c r="T9" s="18"/>
      <c r="U9" s="18"/>
      <c r="V9" s="138"/>
      <c r="W9" s="162"/>
      <c r="X9" s="163"/>
      <c r="Y9" s="164"/>
      <c r="Z9" s="165"/>
      <c r="AA9" s="166"/>
      <c r="AB9" s="166"/>
      <c r="AC9" s="166"/>
      <c r="AD9" s="166"/>
      <c r="AE9" s="166"/>
      <c r="AF9" s="166"/>
      <c r="AG9" s="167"/>
      <c r="AH9" s="167"/>
      <c r="AI9" s="166"/>
      <c r="AJ9" s="166"/>
      <c r="AK9" s="168"/>
      <c r="AL9" s="169"/>
      <c r="AM9" s="168"/>
    </row>
    <row r="10" spans="1:67" ht="15.65" customHeight="1" thickBot="1" x14ac:dyDescent="0.4">
      <c r="A10" s="18"/>
      <c r="B10" s="159" t="s">
        <v>20</v>
      </c>
      <c r="C10" s="160" t="s">
        <v>83</v>
      </c>
      <c r="D10" s="12"/>
      <c r="E10" s="36"/>
      <c r="F10" s="49">
        <f>IF($C$10="Einbeziehung des Planers bis Lph 3 HOAI",2,IF($C$10="Einbeziehung des Planers bis Lph 5 HOAI",2,IF($C$10="Einbeziehung des Planers über alle Phasen der HOAI",2,0)))</f>
        <v>2</v>
      </c>
      <c r="G10" s="50">
        <f>IF($C$10="Einbeziehung des Planers bis Lph 3 HOAI",2,IF($C$10="Einbeziehung des Planers bis Lph 5 HOAI",2,IF($C$10="Einbeziehung des Planers über alle Phasen der HOAI",2,0)))</f>
        <v>2</v>
      </c>
      <c r="H10" s="50">
        <f>IF($C$10="Einbeziehung des Planers bis Lph 3 HOAI",2,IF($C$10="Einbeziehung des Planers bis Lph 5 HOAI",2,IF($C$10="Einbeziehung des Planers über alle Phasen der HOAI",2,0)))</f>
        <v>2</v>
      </c>
      <c r="I10" s="50">
        <f>IF($C$10="Einbeziehung des Planers bis Lph 3 HOAI",2,IF($C$10="Einbeziehung des Planers bis Lph 5 HOAI",2,IF($C$10="Einbeziehung des Planers über alle Phasen der HOAI",2,0)))</f>
        <v>2</v>
      </c>
      <c r="J10" s="50">
        <f>IF($C$10="Einbeziehung des Planers bis Lph 3 HOAI",2,IF($C$10="Einbeziehung des Planers bis Lph 5 HOAI",1,IF($C$10="Einbeziehung des Planers über alle Phasen der HOAI",0,0)))</f>
        <v>1</v>
      </c>
      <c r="K10" s="50">
        <f t="shared" ref="K10:R10" si="0">IF($C$10="Einbeziehung des Planers bis Lph 3 HOAI",0,IF($C$10="Einbeziehung des Planers bis Lph 5 HOAI",0,IF($C$10="Einbeziehung des Planers über alle Phasen der HOAI",0,0)))</f>
        <v>0</v>
      </c>
      <c r="L10" s="50">
        <f t="shared" si="0"/>
        <v>0</v>
      </c>
      <c r="M10" s="50">
        <f t="shared" si="0"/>
        <v>0</v>
      </c>
      <c r="N10" s="50">
        <f t="shared" si="0"/>
        <v>0</v>
      </c>
      <c r="O10" s="50">
        <f t="shared" si="0"/>
        <v>0</v>
      </c>
      <c r="P10" s="50">
        <f t="shared" si="0"/>
        <v>0</v>
      </c>
      <c r="Q10" s="50">
        <f t="shared" si="0"/>
        <v>0</v>
      </c>
      <c r="R10" s="94">
        <f t="shared" si="0"/>
        <v>0</v>
      </c>
      <c r="S10" s="18"/>
      <c r="T10" s="18"/>
      <c r="U10" s="18"/>
      <c r="V10" s="138"/>
      <c r="W10" s="170"/>
      <c r="X10" s="171"/>
      <c r="Y10" s="165"/>
      <c r="Z10" s="167"/>
      <c r="AA10" s="172"/>
      <c r="AB10" s="167"/>
      <c r="AC10" s="172"/>
      <c r="AD10" s="167"/>
      <c r="AE10" s="166"/>
      <c r="AF10" s="166"/>
      <c r="AG10" s="166"/>
      <c r="AH10" s="166"/>
      <c r="AI10" s="166"/>
      <c r="AJ10" s="166"/>
      <c r="AK10" s="166"/>
      <c r="AL10" s="166"/>
      <c r="AM10" s="169"/>
    </row>
    <row r="11" spans="1:67" s="34" customFormat="1" ht="25.5" customHeight="1" thickBot="1" x14ac:dyDescent="0.4">
      <c r="A11" s="17"/>
      <c r="B11" s="159" t="s">
        <v>22</v>
      </c>
      <c r="C11" s="173" t="s">
        <v>80</v>
      </c>
      <c r="D11" s="13"/>
      <c r="E11" s="36"/>
      <c r="F11" s="95">
        <f>IF($C$11="Geringe Personalkapazitäten für die Planungsphase beim Auftraggeber vorhanden",2,IF($C$11="Mittlere Personalkapazitäten für die Planungsphase beim Auftraggeber vorhanden","",IF($C$11="Hohe Personalkapazitäten für die Planungsphase beim Auftraggeber vorhanden",0,0)))</f>
        <v>2</v>
      </c>
      <c r="G11" s="51">
        <f>IF($C$11="Geringe Personalkapazitäten für die Planungsphase beim Auftraggeber vorhanden",2,IF($C$11="Mittlere Personalkapazitäten für die Planungsphase beim Auftraggeber vorhanden",1,IF($C$11="Hohe Personalkapazitäten für die Planungsphase beim Auftraggeber vorhanden","",0)))</f>
        <v>2</v>
      </c>
      <c r="H11" s="51">
        <f>IF($C$11="Geringe Personalkapazitäten für die Planungsphase beim Auftraggeber vorhanden",2,IF($C$11="Mittlere Personalkapazitäten für die Planungsphase beim Auftraggeber vorhanden","",IF($C$11="Hohe Personalkapazitäten für die Planungsphase beim Auftraggeber vorhanden","",0)))</f>
        <v>2</v>
      </c>
      <c r="I11" s="51">
        <f>IF($C$11="Geringe Personalkapazitäten für die Planungsphase beim Auftraggeber vorhanden",2,IF($C$11="Mittlere Personalkapazitäten für die Planungsphase beim Auftraggeber vorhanden",1,IF($C$11="Hohe Personalkapazitäten für die Planungsphase beim Auftraggeber vorhanden","",0)))</f>
        <v>2</v>
      </c>
      <c r="J11" s="51">
        <f>IF($C$11="Geringe Personalkapazitäten für die Planungsphase beim Auftraggeber vorhanden",2,IF($C$11="Mittlere Personalkapazitäten für die Planungsphase beim Auftraggeber vorhanden",1,IF($C$11="Hohe Personalkapazitäten für die Planungsphase beim Auftraggeber vorhanden","",0)))</f>
        <v>2</v>
      </c>
      <c r="K11" s="51" t="str">
        <f>IF($C$11="Geringe Personalkapazitäten für die Planungsphase beim Auftraggeber vorhanden","",IF($C$11="Mittlere Personalkapazitäten für die Planungsphase beim Auftraggeber vorhanden",2,IF($C$11="Hohe Personalkapazitäten für die Planungsphase beim Auftraggeber vorhanden",2,0)))</f>
        <v/>
      </c>
      <c r="L11" s="51">
        <f>IF($C$11="Geringe Personalkapazitäten für die Planungsphase beim Auftraggeber vorhanden",2,IF($C$11="Mittlere Personalkapazitäten für die Planungsphase beim Auftraggeber vorhanden","",IF($C$11="Hohe Personalkapazitäten für die Planungsphase beim Auftraggeber vorhanden","",0)))</f>
        <v>2</v>
      </c>
      <c r="M11" s="51" t="str">
        <f t="shared" ref="M11:R11" si="1">IF($C$11="Geringe Personalkapazitäten für die Planungsphase beim Auftraggeber vorhanden","",IF($C$11="Mittlere Personalkapazitäten für die Planungsphase beim Auftraggeber vorhanden",2,IF($C$11="Hohe Personalkapazitäten für die Planungsphase beim Auftraggeber vorhanden",2,0)))</f>
        <v/>
      </c>
      <c r="N11" s="51" t="str">
        <f t="shared" si="1"/>
        <v/>
      </c>
      <c r="O11" s="51" t="str">
        <f t="shared" si="1"/>
        <v/>
      </c>
      <c r="P11" s="51" t="str">
        <f t="shared" si="1"/>
        <v/>
      </c>
      <c r="Q11" s="51" t="str">
        <f t="shared" si="1"/>
        <v/>
      </c>
      <c r="R11" s="52" t="str">
        <f t="shared" si="1"/>
        <v/>
      </c>
      <c r="S11" s="17"/>
      <c r="T11" s="174"/>
      <c r="U11" s="17"/>
      <c r="V11" s="138"/>
      <c r="W11" s="170"/>
      <c r="X11" s="171"/>
      <c r="Y11" s="165"/>
      <c r="Z11" s="175"/>
      <c r="AA11" s="175"/>
      <c r="AB11" s="175"/>
      <c r="AC11" s="175"/>
      <c r="AD11" s="175"/>
      <c r="AE11" s="167"/>
      <c r="AF11" s="167"/>
      <c r="AG11" s="167"/>
      <c r="AH11" s="167"/>
      <c r="AI11" s="167"/>
      <c r="AJ11" s="176"/>
      <c r="AK11" s="176"/>
      <c r="AL11" s="176"/>
      <c r="AM11" s="169"/>
    </row>
    <row r="12" spans="1:67" s="34" customFormat="1" ht="15.65" customHeight="1" thickBot="1" x14ac:dyDescent="0.4">
      <c r="A12" s="17"/>
      <c r="B12" s="159" t="s">
        <v>23</v>
      </c>
      <c r="C12" s="173" t="s">
        <v>81</v>
      </c>
      <c r="D12" s="13"/>
      <c r="E12" s="36"/>
      <c r="F12" s="95" t="str">
        <f>IF($C$12="Geringe Personalkapazitäten für die Projektausführung beim Auftraggeber",2,IF($C$12="Mittlere Personalkapazitäten für die Projektausführung beim Auftraggeber","",IF($C$12="Hohe Personalkapazitäten für die Projektausführung beim Auftraggeber","",0)))</f>
        <v/>
      </c>
      <c r="G12" s="51">
        <f>IF($C$12="Geringe Personalkapazitäten für die Projektausführung beim Auftraggeber","",IF($C$12="Mittlere Personalkapazitäten für die Projektausführung beim Auftraggeber",2,IF($C$12="Hohe Personalkapazitäten für die Projektausführung beim Auftraggeber",2,0)))</f>
        <v>2</v>
      </c>
      <c r="H12" s="51" t="str">
        <f>IF($C$12="Geringe Personalkapazitäten für die Projektausführung beim Auftraggeber",2,IF($C$12="Mittlere Personalkapazitäten für die Projektausführung beim Auftraggeber","",IF($C$12="Hohe Personalkapazitäten für die Projektausführung beim Auftraggeber",1,0)))</f>
        <v/>
      </c>
      <c r="I12" s="51">
        <f>IF($C$12="Geringe Personalkapazitäten für die Projektausführung beim Auftraggeber","",IF($C$12="Mittlere Personalkapazitäten für die Projektausführung beim Auftraggeber",2,IF($C$12="Hohe Personalkapazitäten für die Projektausführung beim Auftraggeber",2,0)))</f>
        <v>2</v>
      </c>
      <c r="J12" s="51">
        <f>IF($C$12="Geringe Personalkapazitäten für die Projektausführung beim Auftraggeber","",IF($C$12="Mittlere Personalkapazitäten für die Projektausführung beim Auftraggeber",2,IF($C$12="Hohe Personalkapazitäten für die Projektausführung beim Auftraggeber",2,0)))</f>
        <v>2</v>
      </c>
      <c r="K12" s="51">
        <f>IF($C$12="Geringe Personalkapazitäten für die Projektausführung beim Auftraggeber","",IF($C$12="Mittlere Personalkapazitäten für die Projektausführung beim Auftraggeber",2,IF($C$12="Hohe Personalkapazitäten für die Projektausführung beim Auftraggeber",2,0)))</f>
        <v>2</v>
      </c>
      <c r="L12" s="51" t="str">
        <f>IF($C$12="Geringe Personalkapazitäten für die Projektausführung beim Auftraggeber",2,IF($C$12="Mittlere Personalkapazitäten für die Projektausführung beim Auftraggeber","",IF($C$12="Hohe Personalkapazitäten für die Projektausführung beim Auftraggeber","",0)))</f>
        <v/>
      </c>
      <c r="M12" s="51">
        <f t="shared" ref="M12:R12" si="2">IF($C$12="Geringe Personalkapazitäten für die Projektausführung beim Auftraggeber","",IF($C$12="Mittlere Personalkapazitäten für die Projektausführung beim Auftraggeber",2,IF($C$12="Hohe Personalkapazitäten für die Projektausführung beim Auftraggeber",2,0)))</f>
        <v>2</v>
      </c>
      <c r="N12" s="51">
        <f t="shared" si="2"/>
        <v>2</v>
      </c>
      <c r="O12" s="51">
        <f t="shared" si="2"/>
        <v>2</v>
      </c>
      <c r="P12" s="51">
        <f t="shared" si="2"/>
        <v>2</v>
      </c>
      <c r="Q12" s="51">
        <f t="shared" si="2"/>
        <v>2</v>
      </c>
      <c r="R12" s="52">
        <f t="shared" si="2"/>
        <v>2</v>
      </c>
      <c r="S12" s="17"/>
      <c r="T12" s="174"/>
      <c r="U12" s="17"/>
      <c r="V12" s="177"/>
      <c r="W12" s="170"/>
      <c r="X12" s="171"/>
      <c r="Y12" s="165"/>
      <c r="Z12" s="175"/>
      <c r="AA12" s="167"/>
      <c r="AB12" s="175"/>
      <c r="AC12" s="167"/>
      <c r="AD12" s="167"/>
      <c r="AE12" s="167"/>
      <c r="AF12" s="167"/>
      <c r="AG12" s="167"/>
      <c r="AH12" s="167"/>
      <c r="AI12" s="167"/>
      <c r="AJ12" s="168"/>
      <c r="AK12" s="168"/>
      <c r="AL12" s="168"/>
      <c r="AM12" s="166"/>
    </row>
    <row r="13" spans="1:67" s="34" customFormat="1" ht="15.65" customHeight="1" thickBot="1" x14ac:dyDescent="0.4">
      <c r="A13" s="17"/>
      <c r="B13" s="159" t="s">
        <v>24</v>
      </c>
      <c r="C13" s="178" t="s">
        <v>56</v>
      </c>
      <c r="D13" s="12"/>
      <c r="E13" s="36"/>
      <c r="F13" s="77">
        <v>2</v>
      </c>
      <c r="G13" s="53">
        <v>2</v>
      </c>
      <c r="H13" s="53">
        <v>2</v>
      </c>
      <c r="I13" s="54">
        <v>1</v>
      </c>
      <c r="J13" s="55">
        <v>0</v>
      </c>
      <c r="K13" s="55">
        <v>0</v>
      </c>
      <c r="L13" s="54">
        <v>1</v>
      </c>
      <c r="M13" s="55">
        <v>0</v>
      </c>
      <c r="N13" s="55">
        <v>0</v>
      </c>
      <c r="O13" s="55">
        <v>0</v>
      </c>
      <c r="P13" s="55">
        <v>0</v>
      </c>
      <c r="Q13" s="55">
        <v>0</v>
      </c>
      <c r="R13" s="64">
        <v>0</v>
      </c>
      <c r="S13" s="17"/>
      <c r="T13" s="174"/>
      <c r="U13" s="17"/>
      <c r="V13" s="177"/>
      <c r="W13" s="170"/>
      <c r="X13" s="171"/>
      <c r="Y13" s="165"/>
      <c r="Z13" s="167"/>
      <c r="AA13" s="167"/>
      <c r="AB13" s="167"/>
      <c r="AC13" s="167"/>
      <c r="AD13" s="167"/>
      <c r="AE13" s="167"/>
      <c r="AF13" s="167"/>
      <c r="AG13" s="167"/>
      <c r="AH13" s="167"/>
      <c r="AI13" s="167"/>
      <c r="AJ13" s="168"/>
      <c r="AK13" s="168"/>
      <c r="AL13" s="168"/>
    </row>
    <row r="14" spans="1:67" s="34" customFormat="1" ht="15.65" customHeight="1" thickBot="1" x14ac:dyDescent="0.4">
      <c r="A14" s="17"/>
      <c r="B14" s="159" t="s">
        <v>25</v>
      </c>
      <c r="C14" s="178" t="str">
        <f>IF('1| Brainstorming'!$C14="","",'1| Brainstorming'!$C14)</f>
        <v>Bspw. Berücksichtigung des Denkmalschutzes</v>
      </c>
      <c r="D14" s="161">
        <f>'1| Brainstorming'!$D14</f>
        <v>0</v>
      </c>
      <c r="E14" s="36"/>
      <c r="F14" s="208">
        <v>0</v>
      </c>
      <c r="G14" s="209">
        <v>0</v>
      </c>
      <c r="H14" s="209">
        <v>0</v>
      </c>
      <c r="I14" s="209">
        <v>0</v>
      </c>
      <c r="J14" s="209">
        <v>0</v>
      </c>
      <c r="K14" s="209">
        <v>0</v>
      </c>
      <c r="L14" s="209">
        <v>0</v>
      </c>
      <c r="M14" s="209">
        <v>0</v>
      </c>
      <c r="N14" s="209">
        <v>0</v>
      </c>
      <c r="O14" s="209">
        <v>0</v>
      </c>
      <c r="P14" s="209">
        <v>0</v>
      </c>
      <c r="Q14" s="209">
        <v>0</v>
      </c>
      <c r="R14" s="210">
        <v>0</v>
      </c>
      <c r="S14" s="17"/>
      <c r="T14" s="17"/>
      <c r="U14" s="17"/>
      <c r="V14" s="177"/>
      <c r="W14" s="170"/>
      <c r="X14" s="171"/>
      <c r="Y14" s="165"/>
      <c r="Z14" s="167"/>
      <c r="AA14" s="167"/>
      <c r="AB14" s="179"/>
      <c r="AC14" s="167"/>
      <c r="AD14" s="167"/>
      <c r="AE14" s="167"/>
      <c r="AF14" s="167"/>
      <c r="AG14" s="167"/>
      <c r="AH14" s="167"/>
      <c r="AI14" s="167"/>
      <c r="AJ14" s="168"/>
      <c r="AK14" s="168"/>
      <c r="AL14" s="168"/>
    </row>
    <row r="15" spans="1:67" s="34" customFormat="1" ht="15.65" customHeight="1" thickBot="1" x14ac:dyDescent="0.4">
      <c r="A15" s="17"/>
      <c r="B15" s="159" t="s">
        <v>23</v>
      </c>
      <c r="C15" s="178" t="str">
        <f>IF('1| Brainstorming'!$C15="","",'1| Brainstorming'!$C15)</f>
        <v>Bspw.  Berücksichtigung anstehender Schadstoffsanierungen</v>
      </c>
      <c r="D15" s="161">
        <f>'1| Brainstorming'!$D15</f>
        <v>0</v>
      </c>
      <c r="E15" s="37"/>
      <c r="F15" s="208">
        <v>0</v>
      </c>
      <c r="G15" s="209">
        <v>0</v>
      </c>
      <c r="H15" s="209">
        <v>0</v>
      </c>
      <c r="I15" s="209">
        <v>0</v>
      </c>
      <c r="J15" s="209">
        <v>0</v>
      </c>
      <c r="K15" s="209">
        <v>0</v>
      </c>
      <c r="L15" s="209">
        <v>0</v>
      </c>
      <c r="M15" s="209">
        <v>0</v>
      </c>
      <c r="N15" s="209">
        <v>0</v>
      </c>
      <c r="O15" s="209">
        <v>0</v>
      </c>
      <c r="P15" s="209">
        <v>0</v>
      </c>
      <c r="Q15" s="209">
        <v>0</v>
      </c>
      <c r="R15" s="210">
        <v>0</v>
      </c>
      <c r="S15" s="17"/>
      <c r="T15" s="17"/>
      <c r="U15" s="17"/>
      <c r="V15" s="177"/>
      <c r="W15" s="170"/>
      <c r="X15" s="171"/>
      <c r="Y15" s="165"/>
      <c r="Z15" s="167"/>
      <c r="AA15" s="167"/>
      <c r="AB15" s="179"/>
      <c r="AC15" s="167"/>
      <c r="AD15" s="167"/>
      <c r="AE15" s="167"/>
      <c r="AF15" s="167"/>
      <c r="AG15" s="167"/>
      <c r="AH15" s="167"/>
      <c r="AI15" s="167"/>
      <c r="AJ15" s="168"/>
      <c r="AK15" s="168"/>
      <c r="AL15" s="168"/>
    </row>
    <row r="16" spans="1:67" s="34" customFormat="1" ht="15.65" customHeight="1" thickBot="1" x14ac:dyDescent="0.4">
      <c r="A16" s="17"/>
      <c r="B16" s="159" t="s">
        <v>24</v>
      </c>
      <c r="C16" s="178" t="str">
        <f>IF('1| Brainstorming'!$C16="","",'1| Brainstorming'!$C16)</f>
        <v/>
      </c>
      <c r="D16" s="161">
        <f>'1| Brainstorming'!$D16</f>
        <v>0</v>
      </c>
      <c r="E16" s="37"/>
      <c r="F16" s="208"/>
      <c r="G16" s="209"/>
      <c r="H16" s="209"/>
      <c r="I16" s="209"/>
      <c r="J16" s="209"/>
      <c r="K16" s="209"/>
      <c r="L16" s="209"/>
      <c r="M16" s="209"/>
      <c r="N16" s="209"/>
      <c r="O16" s="209"/>
      <c r="P16" s="209"/>
      <c r="Q16" s="209"/>
      <c r="R16" s="210"/>
      <c r="S16" s="17"/>
      <c r="T16" s="17"/>
      <c r="U16" s="17"/>
      <c r="V16" s="177"/>
      <c r="W16" s="170"/>
      <c r="X16" s="171"/>
      <c r="Y16" s="165"/>
      <c r="Z16" s="167"/>
      <c r="AA16" s="167"/>
      <c r="AB16" s="179"/>
      <c r="AC16" s="167"/>
      <c r="AD16" s="167"/>
      <c r="AE16" s="167"/>
      <c r="AF16" s="167"/>
      <c r="AG16" s="167"/>
      <c r="AH16" s="167"/>
      <c r="AI16" s="167"/>
      <c r="AJ16" s="168"/>
      <c r="AK16" s="168"/>
      <c r="AL16" s="168"/>
    </row>
    <row r="17" spans="1:38" s="34" customFormat="1" ht="15.65" customHeight="1" thickBot="1" x14ac:dyDescent="0.4">
      <c r="A17" s="17"/>
      <c r="B17" s="159" t="s">
        <v>25</v>
      </c>
      <c r="C17" s="178" t="str">
        <f>IF('1| Brainstorming'!$C17="","",'1| Brainstorming'!$C17)</f>
        <v/>
      </c>
      <c r="D17" s="161">
        <f>'1| Brainstorming'!$D17</f>
        <v>0</v>
      </c>
      <c r="E17" s="37"/>
      <c r="F17" s="208"/>
      <c r="G17" s="209"/>
      <c r="H17" s="209"/>
      <c r="I17" s="209"/>
      <c r="J17" s="209"/>
      <c r="K17" s="209"/>
      <c r="L17" s="209"/>
      <c r="M17" s="209"/>
      <c r="N17" s="209"/>
      <c r="O17" s="209"/>
      <c r="P17" s="209"/>
      <c r="Q17" s="209"/>
      <c r="R17" s="210"/>
      <c r="S17" s="17"/>
      <c r="T17" s="17"/>
      <c r="U17" s="17"/>
      <c r="V17" s="177"/>
      <c r="W17" s="170"/>
      <c r="X17" s="171"/>
      <c r="Y17" s="165"/>
      <c r="Z17" s="167"/>
      <c r="AA17" s="167"/>
      <c r="AB17" s="179"/>
      <c r="AC17" s="167"/>
      <c r="AD17" s="167"/>
      <c r="AE17" s="167"/>
      <c r="AF17" s="167"/>
      <c r="AG17" s="167"/>
      <c r="AH17" s="167"/>
      <c r="AI17" s="167"/>
      <c r="AJ17" s="168"/>
      <c r="AK17" s="168"/>
      <c r="AL17" s="168"/>
    </row>
    <row r="18" spans="1:38" s="34" customFormat="1" ht="15.65" customHeight="1" thickBot="1" x14ac:dyDescent="0.4">
      <c r="A18" s="17"/>
      <c r="B18" s="180" t="s">
        <v>23</v>
      </c>
      <c r="C18" s="178" t="str">
        <f>IF('1| Brainstorming'!$C18="","",'1| Brainstorming'!$C18)</f>
        <v/>
      </c>
      <c r="D18" s="207">
        <f>'1| Brainstorming'!$D18</f>
        <v>0</v>
      </c>
      <c r="E18" s="14"/>
      <c r="F18" s="208"/>
      <c r="G18" s="209"/>
      <c r="H18" s="209"/>
      <c r="I18" s="209"/>
      <c r="J18" s="209"/>
      <c r="K18" s="209"/>
      <c r="L18" s="209"/>
      <c r="M18" s="209"/>
      <c r="N18" s="209"/>
      <c r="O18" s="209"/>
      <c r="P18" s="209"/>
      <c r="Q18" s="209"/>
      <c r="R18" s="210"/>
      <c r="S18" s="17"/>
      <c r="T18" s="17"/>
      <c r="U18" s="17"/>
      <c r="V18" s="177"/>
      <c r="W18" s="170"/>
      <c r="X18" s="171"/>
      <c r="Y18" s="165"/>
      <c r="Z18" s="167"/>
      <c r="AA18" s="167"/>
      <c r="AB18" s="179"/>
      <c r="AC18" s="167"/>
      <c r="AD18" s="167"/>
      <c r="AE18" s="167"/>
      <c r="AF18" s="167"/>
      <c r="AG18" s="167"/>
      <c r="AH18" s="167"/>
      <c r="AI18" s="167"/>
      <c r="AJ18" s="168"/>
      <c r="AK18" s="168"/>
      <c r="AL18" s="168"/>
    </row>
    <row r="19" spans="1:38" s="34" customFormat="1" ht="15.65" customHeight="1" x14ac:dyDescent="0.35">
      <c r="A19" s="17"/>
      <c r="B19" s="181"/>
      <c r="C19" s="182"/>
      <c r="D19" s="183"/>
      <c r="E19" s="184" t="s">
        <v>36</v>
      </c>
      <c r="F19" s="58">
        <f>$D9*SUM(F$9:F$9)+$D10*SUM(F$10:F$10)+$D11*SUM(F$11:F$11)+$D12*SUM(F$12:F$12)+$D13*SUM(F$13)+$D14*SUM(F$14)+$D15*SUM(F$15)+$D16*SUM(F$16)+$D17*SUM(F$17)+$D18*SUM(F$18)</f>
        <v>0</v>
      </c>
      <c r="G19" s="58">
        <f t="shared" ref="G19:R19" si="3">$D9*SUM(G$9:G$9)+$D10*SUM(G$10:G$10)+$D11*SUM(G$11:G$11)+$D12*SUM(G$12:G$12)+$D13*SUM(G$13)+$D14*SUM(G$14)+$D15*SUM(G$15)+$D16*SUM(G$16)+$D17*SUM(G$17)+$D18*SUM(G$18)</f>
        <v>0</v>
      </c>
      <c r="H19" s="58">
        <f t="shared" si="3"/>
        <v>0</v>
      </c>
      <c r="I19" s="58">
        <f t="shared" si="3"/>
        <v>0</v>
      </c>
      <c r="J19" s="58">
        <f t="shared" si="3"/>
        <v>0</v>
      </c>
      <c r="K19" s="58">
        <f t="shared" si="3"/>
        <v>0</v>
      </c>
      <c r="L19" s="58">
        <f t="shared" si="3"/>
        <v>0</v>
      </c>
      <c r="M19" s="58">
        <f t="shared" si="3"/>
        <v>0</v>
      </c>
      <c r="N19" s="58">
        <f t="shared" si="3"/>
        <v>0</v>
      </c>
      <c r="O19" s="58">
        <f t="shared" si="3"/>
        <v>0</v>
      </c>
      <c r="P19" s="58">
        <f t="shared" si="3"/>
        <v>0</v>
      </c>
      <c r="Q19" s="58">
        <f t="shared" si="3"/>
        <v>0</v>
      </c>
      <c r="R19" s="58">
        <f t="shared" si="3"/>
        <v>0</v>
      </c>
      <c r="S19" s="58"/>
      <c r="T19" s="58"/>
      <c r="U19" s="17"/>
      <c r="V19" s="177"/>
      <c r="W19" s="177"/>
    </row>
    <row r="20" spans="1:38" ht="15.65" customHeight="1" thickBot="1" x14ac:dyDescent="0.4">
      <c r="A20" s="17"/>
      <c r="B20" s="185">
        <v>2</v>
      </c>
      <c r="C20" s="186" t="s">
        <v>18</v>
      </c>
      <c r="D20" s="187"/>
      <c r="E20" s="188"/>
      <c r="F20" s="31"/>
      <c r="G20" s="31"/>
      <c r="H20" s="31"/>
      <c r="I20" s="31"/>
      <c r="J20" s="58"/>
      <c r="K20" s="31"/>
      <c r="L20" s="31"/>
      <c r="M20" s="31"/>
      <c r="N20" s="31"/>
      <c r="O20" s="31"/>
      <c r="P20" s="31"/>
      <c r="Q20" s="31"/>
      <c r="R20" s="31"/>
      <c r="S20" s="18"/>
      <c r="T20" s="18"/>
      <c r="U20" s="18"/>
      <c r="V20" s="138"/>
      <c r="W20" s="138"/>
    </row>
    <row r="21" spans="1:38" ht="29.5" thickBot="1" x14ac:dyDescent="0.4">
      <c r="A21" s="18"/>
      <c r="B21" s="189" t="s">
        <v>19</v>
      </c>
      <c r="C21" s="190" t="s">
        <v>46</v>
      </c>
      <c r="D21" s="15"/>
      <c r="E21" s="41"/>
      <c r="F21" s="59">
        <v>0</v>
      </c>
      <c r="G21" s="60">
        <v>0</v>
      </c>
      <c r="H21" s="60">
        <v>0</v>
      </c>
      <c r="I21" s="60">
        <v>0</v>
      </c>
      <c r="J21" s="61">
        <v>1</v>
      </c>
      <c r="K21" s="62">
        <v>2</v>
      </c>
      <c r="L21" s="62">
        <v>2</v>
      </c>
      <c r="M21" s="62">
        <v>2</v>
      </c>
      <c r="N21" s="62">
        <v>2</v>
      </c>
      <c r="O21" s="62">
        <v>2</v>
      </c>
      <c r="P21" s="62">
        <v>2</v>
      </c>
      <c r="Q21" s="62">
        <v>2</v>
      </c>
      <c r="R21" s="63"/>
      <c r="S21" s="18"/>
      <c r="T21" s="18"/>
      <c r="U21" s="18"/>
      <c r="V21" s="138"/>
      <c r="W21" s="138"/>
      <c r="X21" s="191"/>
    </row>
    <row r="22" spans="1:38" ht="15.65" customHeight="1" thickBot="1" x14ac:dyDescent="0.4">
      <c r="A22" s="18"/>
      <c r="B22" s="159" t="s">
        <v>20</v>
      </c>
      <c r="C22" s="192" t="s">
        <v>59</v>
      </c>
      <c r="D22" s="16"/>
      <c r="E22" s="39"/>
      <c r="F22" s="56">
        <v>2</v>
      </c>
      <c r="G22" s="54">
        <v>1</v>
      </c>
      <c r="H22" s="57">
        <v>2</v>
      </c>
      <c r="I22" s="54">
        <v>1</v>
      </c>
      <c r="J22" s="54">
        <v>1</v>
      </c>
      <c r="K22" s="55">
        <v>0</v>
      </c>
      <c r="L22" s="54">
        <v>1</v>
      </c>
      <c r="M22" s="55">
        <v>0</v>
      </c>
      <c r="N22" s="55">
        <v>0</v>
      </c>
      <c r="O22" s="55">
        <v>0</v>
      </c>
      <c r="P22" s="55">
        <v>0</v>
      </c>
      <c r="Q22" s="55">
        <v>0</v>
      </c>
      <c r="R22" s="64">
        <v>0</v>
      </c>
      <c r="S22" s="18"/>
      <c r="T22" s="18"/>
      <c r="U22" s="18"/>
      <c r="V22" s="138"/>
      <c r="W22" s="138"/>
    </row>
    <row r="23" spans="1:38" ht="15.65" customHeight="1" thickBot="1" x14ac:dyDescent="0.4">
      <c r="A23" s="18"/>
      <c r="B23" s="159" t="s">
        <v>22</v>
      </c>
      <c r="C23" s="192" t="s">
        <v>57</v>
      </c>
      <c r="D23" s="12"/>
      <c r="E23" s="44"/>
      <c r="F23" s="65">
        <v>0</v>
      </c>
      <c r="G23" s="66">
        <v>0</v>
      </c>
      <c r="H23" s="66">
        <v>0</v>
      </c>
      <c r="I23" s="54">
        <v>1</v>
      </c>
      <c r="J23" s="54">
        <v>1</v>
      </c>
      <c r="K23" s="53">
        <v>2</v>
      </c>
      <c r="L23" s="53">
        <v>2</v>
      </c>
      <c r="M23" s="53">
        <v>2</v>
      </c>
      <c r="N23" s="53">
        <v>2</v>
      </c>
      <c r="O23" s="53">
        <v>2</v>
      </c>
      <c r="P23" s="53">
        <v>2</v>
      </c>
      <c r="Q23" s="53">
        <v>2</v>
      </c>
      <c r="R23" s="67">
        <v>2</v>
      </c>
      <c r="S23" s="18"/>
      <c r="T23" s="18"/>
      <c r="U23" s="18"/>
      <c r="V23" s="138"/>
      <c r="W23" s="138"/>
    </row>
    <row r="24" spans="1:38" ht="15.65" customHeight="1" thickBot="1" x14ac:dyDescent="0.4">
      <c r="A24" s="18"/>
      <c r="B24" s="159" t="s">
        <v>23</v>
      </c>
      <c r="C24" s="192" t="s">
        <v>58</v>
      </c>
      <c r="D24" s="12"/>
      <c r="E24" s="44"/>
      <c r="F24" s="65">
        <v>0</v>
      </c>
      <c r="G24" s="66">
        <v>0</v>
      </c>
      <c r="H24" s="66">
        <v>0</v>
      </c>
      <c r="I24" s="66">
        <v>0</v>
      </c>
      <c r="J24" s="54">
        <v>1</v>
      </c>
      <c r="K24" s="53">
        <v>2</v>
      </c>
      <c r="L24" s="53">
        <v>2</v>
      </c>
      <c r="M24" s="53">
        <v>2</v>
      </c>
      <c r="N24" s="53">
        <v>2</v>
      </c>
      <c r="O24" s="53">
        <v>2</v>
      </c>
      <c r="P24" s="53">
        <v>2</v>
      </c>
      <c r="Q24" s="53">
        <v>2</v>
      </c>
      <c r="R24" s="67">
        <v>2</v>
      </c>
      <c r="S24" s="18"/>
      <c r="T24" s="18"/>
      <c r="U24" s="18"/>
      <c r="V24" s="138"/>
      <c r="W24" s="138"/>
    </row>
    <row r="25" spans="1:38" s="34" customFormat="1" ht="15.65" customHeight="1" thickBot="1" x14ac:dyDescent="0.4">
      <c r="A25" s="17"/>
      <c r="B25" s="159" t="s">
        <v>24</v>
      </c>
      <c r="C25" s="192" t="s">
        <v>60</v>
      </c>
      <c r="D25" s="12"/>
      <c r="E25" s="44"/>
      <c r="F25" s="68">
        <v>1</v>
      </c>
      <c r="G25" s="54">
        <v>1</v>
      </c>
      <c r="H25" s="54">
        <v>1</v>
      </c>
      <c r="I25" s="54">
        <v>1</v>
      </c>
      <c r="J25" s="54">
        <v>1</v>
      </c>
      <c r="K25" s="53">
        <v>2</v>
      </c>
      <c r="L25" s="53">
        <v>2</v>
      </c>
      <c r="M25" s="53">
        <v>2</v>
      </c>
      <c r="N25" s="53">
        <v>2</v>
      </c>
      <c r="O25" s="53">
        <v>2</v>
      </c>
      <c r="P25" s="53">
        <v>2</v>
      </c>
      <c r="Q25" s="53">
        <v>2</v>
      </c>
      <c r="R25" s="67">
        <v>2</v>
      </c>
      <c r="S25" s="17"/>
      <c r="T25" s="17"/>
      <c r="U25" s="17"/>
      <c r="V25" s="177"/>
      <c r="W25" s="177"/>
    </row>
    <row r="26" spans="1:38" s="34" customFormat="1" ht="15.65" customHeight="1" thickBot="1" x14ac:dyDescent="0.4">
      <c r="A26" s="17"/>
      <c r="B26" s="159" t="s">
        <v>25</v>
      </c>
      <c r="C26" s="178" t="str">
        <f>IF('1| Brainstorming'!$C20="","",'1| Brainstorming'!$C20)</f>
        <v/>
      </c>
      <c r="D26" s="161">
        <f>'1| Brainstorming'!$D20</f>
        <v>0</v>
      </c>
      <c r="E26" s="44"/>
      <c r="F26" s="208"/>
      <c r="G26" s="209"/>
      <c r="H26" s="209"/>
      <c r="I26" s="209"/>
      <c r="J26" s="209"/>
      <c r="K26" s="209"/>
      <c r="L26" s="209"/>
      <c r="M26" s="209"/>
      <c r="N26" s="209"/>
      <c r="O26" s="209"/>
      <c r="P26" s="209"/>
      <c r="Q26" s="209"/>
      <c r="R26" s="210"/>
      <c r="S26" s="17"/>
      <c r="T26" s="17"/>
      <c r="U26" s="17"/>
      <c r="V26" s="177"/>
      <c r="W26" s="177"/>
    </row>
    <row r="27" spans="1:38" s="34" customFormat="1" ht="15.65" customHeight="1" thickBot="1" x14ac:dyDescent="0.4">
      <c r="A27" s="17"/>
      <c r="B27" s="159" t="s">
        <v>26</v>
      </c>
      <c r="C27" s="178" t="str">
        <f>IF('1| Brainstorming'!$C21="","",'1| Brainstorming'!$C21)</f>
        <v/>
      </c>
      <c r="D27" s="161">
        <f>'1| Brainstorming'!$D21</f>
        <v>0</v>
      </c>
      <c r="E27" s="44"/>
      <c r="F27" s="208"/>
      <c r="G27" s="209"/>
      <c r="H27" s="209"/>
      <c r="I27" s="209"/>
      <c r="J27" s="209"/>
      <c r="K27" s="209"/>
      <c r="L27" s="209"/>
      <c r="M27" s="209"/>
      <c r="N27" s="209"/>
      <c r="O27" s="209"/>
      <c r="P27" s="209"/>
      <c r="Q27" s="209"/>
      <c r="R27" s="210"/>
      <c r="S27" s="17"/>
      <c r="T27" s="17"/>
      <c r="U27" s="17"/>
      <c r="V27" s="177"/>
      <c r="W27" s="177"/>
    </row>
    <row r="28" spans="1:38" s="34" customFormat="1" ht="15.65" customHeight="1" thickBot="1" x14ac:dyDescent="0.4">
      <c r="A28" s="17"/>
      <c r="B28" s="159" t="s">
        <v>27</v>
      </c>
      <c r="C28" s="178" t="str">
        <f>IF('1| Brainstorming'!$C22="","",'1| Brainstorming'!$C22)</f>
        <v/>
      </c>
      <c r="D28" s="161">
        <f>'1| Brainstorming'!$D22</f>
        <v>0</v>
      </c>
      <c r="E28" s="44"/>
      <c r="F28" s="208"/>
      <c r="G28" s="209"/>
      <c r="H28" s="209"/>
      <c r="I28" s="209"/>
      <c r="J28" s="209"/>
      <c r="K28" s="209"/>
      <c r="L28" s="209"/>
      <c r="M28" s="209"/>
      <c r="N28" s="209"/>
      <c r="O28" s="209"/>
      <c r="P28" s="209"/>
      <c r="Q28" s="209"/>
      <c r="R28" s="210"/>
      <c r="S28" s="17"/>
      <c r="T28" s="17"/>
      <c r="U28" s="17"/>
      <c r="V28" s="177"/>
      <c r="W28" s="177"/>
    </row>
    <row r="29" spans="1:38" s="34" customFormat="1" ht="15.65" customHeight="1" thickBot="1" x14ac:dyDescent="0.4">
      <c r="A29" s="17"/>
      <c r="B29" s="159" t="s">
        <v>28</v>
      </c>
      <c r="C29" s="178" t="str">
        <f>IF('1| Brainstorming'!$C23="","",'1| Brainstorming'!$C23)</f>
        <v/>
      </c>
      <c r="D29" s="161">
        <f>'1| Brainstorming'!$D23</f>
        <v>0</v>
      </c>
      <c r="E29" s="44"/>
      <c r="F29" s="208"/>
      <c r="G29" s="209"/>
      <c r="H29" s="209"/>
      <c r="I29" s="209"/>
      <c r="J29" s="209"/>
      <c r="K29" s="209"/>
      <c r="L29" s="209"/>
      <c r="M29" s="209"/>
      <c r="N29" s="209"/>
      <c r="O29" s="209"/>
      <c r="P29" s="209"/>
      <c r="Q29" s="209"/>
      <c r="R29" s="210"/>
      <c r="S29" s="17"/>
      <c r="T29" s="17"/>
      <c r="U29" s="17"/>
      <c r="V29" s="177"/>
      <c r="W29" s="177"/>
    </row>
    <row r="30" spans="1:38" s="34" customFormat="1" ht="15.65" customHeight="1" thickBot="1" x14ac:dyDescent="0.4">
      <c r="A30" s="17"/>
      <c r="B30" s="180" t="s">
        <v>34</v>
      </c>
      <c r="C30" s="178" t="str">
        <f>IF('1| Brainstorming'!$C24="","",'1| Brainstorming'!$C24)</f>
        <v/>
      </c>
      <c r="D30" s="207">
        <f>'1| Brainstorming'!$D24</f>
        <v>0</v>
      </c>
      <c r="E30" s="41"/>
      <c r="F30" s="211"/>
      <c r="G30" s="212"/>
      <c r="H30" s="212"/>
      <c r="I30" s="212"/>
      <c r="J30" s="212"/>
      <c r="K30" s="212"/>
      <c r="L30" s="212"/>
      <c r="M30" s="212"/>
      <c r="N30" s="212"/>
      <c r="O30" s="212"/>
      <c r="P30" s="212"/>
      <c r="Q30" s="212"/>
      <c r="R30" s="213"/>
      <c r="S30" s="17"/>
      <c r="T30" s="17"/>
      <c r="U30" s="17"/>
      <c r="V30" s="177"/>
      <c r="W30" s="177"/>
    </row>
    <row r="31" spans="1:38" s="34" customFormat="1" ht="15.65" customHeight="1" x14ac:dyDescent="0.35">
      <c r="A31" s="17"/>
      <c r="B31" s="181"/>
      <c r="C31" s="182"/>
      <c r="D31" s="183"/>
      <c r="E31" s="184" t="s">
        <v>36</v>
      </c>
      <c r="F31" s="58">
        <f>$D21*SUM(F$21)+$D22*SUM(F$22)+$D23*SUM(F$23)+$D24*SUM(F$24)+$D25*SUM(F$25)+$D26*SUM(F$26)+$D27*SUM(F$27)+$D28*SUM(F$28)+$D29*SUM(F$29)+$D30*SUM(F$30)</f>
        <v>0</v>
      </c>
      <c r="G31" s="58">
        <f t="shared" ref="G31:R31" si="4">$D21*SUM(G$21)+$D22*SUM(G$22)+$D23*SUM(G$23)+$D24*SUM(G$24)+$D25*SUM(G$25)+$D26*SUM(G$26)+$D27*SUM(G$27)+$D28*SUM(G$28)+$D29*SUM(G$29)+$D30*SUM(G$30)</f>
        <v>0</v>
      </c>
      <c r="H31" s="58">
        <f t="shared" si="4"/>
        <v>0</v>
      </c>
      <c r="I31" s="58">
        <f t="shared" si="4"/>
        <v>0</v>
      </c>
      <c r="J31" s="58">
        <f t="shared" si="4"/>
        <v>0</v>
      </c>
      <c r="K31" s="58">
        <f t="shared" si="4"/>
        <v>0</v>
      </c>
      <c r="L31" s="58">
        <f t="shared" si="4"/>
        <v>0</v>
      </c>
      <c r="M31" s="58">
        <f t="shared" si="4"/>
        <v>0</v>
      </c>
      <c r="N31" s="58">
        <f t="shared" si="4"/>
        <v>0</v>
      </c>
      <c r="O31" s="58">
        <f t="shared" si="4"/>
        <v>0</v>
      </c>
      <c r="P31" s="58">
        <f t="shared" si="4"/>
        <v>0</v>
      </c>
      <c r="Q31" s="58">
        <f t="shared" si="4"/>
        <v>0</v>
      </c>
      <c r="R31" s="58">
        <f t="shared" si="4"/>
        <v>0</v>
      </c>
      <c r="S31" s="58"/>
      <c r="T31" s="58"/>
      <c r="U31" s="17"/>
      <c r="V31" s="177"/>
      <c r="W31" s="177"/>
    </row>
    <row r="32" spans="1:38" ht="15.65" customHeight="1" thickBot="1" x14ac:dyDescent="0.4">
      <c r="A32" s="17"/>
      <c r="B32" s="193">
        <v>3</v>
      </c>
      <c r="C32" s="194" t="s">
        <v>21</v>
      </c>
      <c r="D32" s="195"/>
      <c r="E32" s="181"/>
      <c r="F32" s="31"/>
      <c r="G32" s="31"/>
      <c r="H32" s="31"/>
      <c r="I32" s="31"/>
      <c r="J32" s="58"/>
      <c r="K32" s="31"/>
      <c r="L32" s="31"/>
      <c r="M32" s="31"/>
      <c r="N32" s="31"/>
      <c r="O32" s="31"/>
      <c r="P32" s="31"/>
      <c r="Q32" s="31"/>
      <c r="R32" s="31"/>
      <c r="S32" s="18"/>
      <c r="T32" s="18"/>
      <c r="U32" s="18"/>
      <c r="V32" s="138"/>
      <c r="W32" s="138"/>
    </row>
    <row r="33" spans="1:23" ht="15.65" customHeight="1" thickBot="1" x14ac:dyDescent="0.4">
      <c r="A33" s="18"/>
      <c r="B33" s="159" t="s">
        <v>19</v>
      </c>
      <c r="C33" s="192" t="s">
        <v>66</v>
      </c>
      <c r="D33" s="12"/>
      <c r="E33" s="44"/>
      <c r="F33" s="69">
        <v>2</v>
      </c>
      <c r="G33" s="70">
        <v>1</v>
      </c>
      <c r="H33" s="62">
        <v>2</v>
      </c>
      <c r="I33" s="70">
        <v>1</v>
      </c>
      <c r="J33" s="70">
        <v>1</v>
      </c>
      <c r="K33" s="71">
        <v>0</v>
      </c>
      <c r="L33" s="71">
        <v>0</v>
      </c>
      <c r="M33" s="71">
        <v>0</v>
      </c>
      <c r="N33" s="71">
        <v>0</v>
      </c>
      <c r="O33" s="71">
        <v>0</v>
      </c>
      <c r="P33" s="71">
        <v>0</v>
      </c>
      <c r="Q33" s="71">
        <v>0</v>
      </c>
      <c r="R33" s="72">
        <v>0</v>
      </c>
      <c r="S33" s="18"/>
      <c r="T33" s="18"/>
      <c r="U33" s="18"/>
      <c r="V33" s="138"/>
      <c r="W33" s="138"/>
    </row>
    <row r="34" spans="1:23" ht="15.65" customHeight="1" thickBot="1" x14ac:dyDescent="0.4">
      <c r="A34" s="18"/>
      <c r="B34" s="159" t="s">
        <v>20</v>
      </c>
      <c r="C34" s="192" t="s">
        <v>67</v>
      </c>
      <c r="D34" s="12"/>
      <c r="E34" s="44"/>
      <c r="F34" s="73">
        <v>1</v>
      </c>
      <c r="G34" s="53">
        <v>2</v>
      </c>
      <c r="H34" s="74">
        <v>1</v>
      </c>
      <c r="I34" s="53">
        <v>2</v>
      </c>
      <c r="J34" s="53">
        <v>2</v>
      </c>
      <c r="K34" s="74">
        <v>1</v>
      </c>
      <c r="L34" s="53">
        <v>2</v>
      </c>
      <c r="M34" s="75"/>
      <c r="N34" s="75"/>
      <c r="O34" s="75"/>
      <c r="P34" s="75"/>
      <c r="Q34" s="75"/>
      <c r="R34" s="76"/>
      <c r="S34" s="18"/>
      <c r="T34" s="18"/>
      <c r="U34" s="18"/>
      <c r="V34" s="138"/>
      <c r="W34" s="138"/>
    </row>
    <row r="35" spans="1:23" s="34" customFormat="1" ht="15.65" customHeight="1" thickBot="1" x14ac:dyDescent="0.4">
      <c r="A35" s="17"/>
      <c r="B35" s="159" t="s">
        <v>22</v>
      </c>
      <c r="C35" s="192" t="s">
        <v>68</v>
      </c>
      <c r="D35" s="12"/>
      <c r="E35" s="44"/>
      <c r="F35" s="65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66">
        <v>0</v>
      </c>
      <c r="N35" s="53">
        <v>2</v>
      </c>
      <c r="O35" s="53">
        <v>2</v>
      </c>
      <c r="P35" s="53">
        <v>2</v>
      </c>
      <c r="Q35" s="53">
        <v>2</v>
      </c>
      <c r="R35" s="67">
        <v>2</v>
      </c>
      <c r="S35" s="17"/>
      <c r="T35" s="17"/>
      <c r="U35" s="17"/>
      <c r="V35" s="177"/>
      <c r="W35" s="177"/>
    </row>
    <row r="36" spans="1:23" s="34" customFormat="1" ht="15.65" customHeight="1" thickBot="1" x14ac:dyDescent="0.4">
      <c r="A36" s="17"/>
      <c r="B36" s="159" t="s">
        <v>23</v>
      </c>
      <c r="C36" s="192" t="s">
        <v>69</v>
      </c>
      <c r="D36" s="12"/>
      <c r="E36" s="44"/>
      <c r="F36" s="65">
        <v>0</v>
      </c>
      <c r="G36" s="74">
        <v>1</v>
      </c>
      <c r="H36" s="66">
        <v>0</v>
      </c>
      <c r="I36" s="74">
        <v>1</v>
      </c>
      <c r="J36" s="74">
        <v>1</v>
      </c>
      <c r="K36" s="53">
        <v>2</v>
      </c>
      <c r="L36" s="53">
        <v>2</v>
      </c>
      <c r="M36" s="53">
        <v>2</v>
      </c>
      <c r="N36" s="53">
        <v>2</v>
      </c>
      <c r="O36" s="53">
        <v>2</v>
      </c>
      <c r="P36" s="53">
        <v>2</v>
      </c>
      <c r="Q36" s="53">
        <v>2</v>
      </c>
      <c r="R36" s="67">
        <v>2</v>
      </c>
      <c r="S36" s="17"/>
      <c r="T36" s="17"/>
      <c r="U36" s="17"/>
      <c r="V36" s="177"/>
      <c r="W36" s="177"/>
    </row>
    <row r="37" spans="1:23" s="34" customFormat="1" ht="15.65" customHeight="1" thickBot="1" x14ac:dyDescent="0.4">
      <c r="A37" s="17"/>
      <c r="B37" s="159" t="s">
        <v>24</v>
      </c>
      <c r="C37" s="192" t="s">
        <v>70</v>
      </c>
      <c r="D37" s="12"/>
      <c r="E37" s="44"/>
      <c r="F37" s="77">
        <v>2</v>
      </c>
      <c r="G37" s="74">
        <v>1</v>
      </c>
      <c r="H37" s="53">
        <v>2</v>
      </c>
      <c r="I37" s="66">
        <v>0</v>
      </c>
      <c r="J37" s="66">
        <v>0</v>
      </c>
      <c r="K37" s="66">
        <v>0</v>
      </c>
      <c r="L37" s="74">
        <v>1</v>
      </c>
      <c r="M37" s="74">
        <v>1</v>
      </c>
      <c r="N37" s="66">
        <v>0</v>
      </c>
      <c r="O37" s="66">
        <v>0</v>
      </c>
      <c r="P37" s="74">
        <v>1</v>
      </c>
      <c r="Q37" s="66">
        <v>0</v>
      </c>
      <c r="R37" s="78">
        <v>1</v>
      </c>
      <c r="S37" s="17"/>
      <c r="T37" s="17"/>
      <c r="U37" s="17"/>
      <c r="V37" s="177"/>
      <c r="W37" s="177"/>
    </row>
    <row r="38" spans="1:23" s="34" customFormat="1" ht="15.65" customHeight="1" thickBot="1" x14ac:dyDescent="0.4">
      <c r="A38" s="17"/>
      <c r="B38" s="159" t="s">
        <v>25</v>
      </c>
      <c r="C38" s="192" t="s">
        <v>71</v>
      </c>
      <c r="D38" s="12"/>
      <c r="E38" s="44"/>
      <c r="F38" s="77">
        <v>2</v>
      </c>
      <c r="G38" s="74">
        <v>1</v>
      </c>
      <c r="H38" s="53">
        <v>2</v>
      </c>
      <c r="I38" s="74">
        <v>1</v>
      </c>
      <c r="J38" s="66">
        <v>0</v>
      </c>
      <c r="K38" s="66">
        <v>0</v>
      </c>
      <c r="L38" s="53">
        <v>1</v>
      </c>
      <c r="M38" s="53">
        <v>1</v>
      </c>
      <c r="N38" s="66">
        <v>0</v>
      </c>
      <c r="O38" s="66">
        <v>0</v>
      </c>
      <c r="P38" s="53">
        <v>2</v>
      </c>
      <c r="Q38" s="66">
        <v>0</v>
      </c>
      <c r="R38" s="67">
        <v>2</v>
      </c>
      <c r="S38" s="17"/>
      <c r="T38" s="17"/>
      <c r="U38" s="17"/>
      <c r="V38" s="177"/>
      <c r="W38" s="177"/>
    </row>
    <row r="39" spans="1:23" s="34" customFormat="1" ht="15.65" customHeight="1" thickBot="1" x14ac:dyDescent="0.4">
      <c r="A39" s="17"/>
      <c r="B39" s="159" t="s">
        <v>26</v>
      </c>
      <c r="C39" s="178" t="str">
        <f>IF('1| Brainstorming'!$C26="","",'1| Brainstorming'!$C26)</f>
        <v/>
      </c>
      <c r="D39" s="161">
        <f>'1| Brainstorming'!$D26</f>
        <v>0</v>
      </c>
      <c r="E39" s="44"/>
      <c r="F39" s="208"/>
      <c r="G39" s="209"/>
      <c r="H39" s="209"/>
      <c r="I39" s="209"/>
      <c r="J39" s="209"/>
      <c r="K39" s="209"/>
      <c r="L39" s="209"/>
      <c r="M39" s="209"/>
      <c r="N39" s="209"/>
      <c r="O39" s="209"/>
      <c r="P39" s="209"/>
      <c r="Q39" s="209"/>
      <c r="R39" s="210"/>
      <c r="S39" s="17"/>
      <c r="T39" s="17"/>
      <c r="U39" s="17"/>
      <c r="V39" s="177"/>
      <c r="W39" s="177"/>
    </row>
    <row r="40" spans="1:23" s="34" customFormat="1" ht="15.65" customHeight="1" thickBot="1" x14ac:dyDescent="0.4">
      <c r="A40" s="17"/>
      <c r="B40" s="159" t="s">
        <v>27</v>
      </c>
      <c r="C40" s="178" t="str">
        <f>IF('1| Brainstorming'!$C27="","",'1| Brainstorming'!$C27)</f>
        <v/>
      </c>
      <c r="D40" s="161">
        <f>'1| Brainstorming'!$D27</f>
        <v>0</v>
      </c>
      <c r="E40" s="44"/>
      <c r="F40" s="208"/>
      <c r="G40" s="209"/>
      <c r="H40" s="209"/>
      <c r="I40" s="209"/>
      <c r="J40" s="209"/>
      <c r="K40" s="209"/>
      <c r="L40" s="209"/>
      <c r="M40" s="209"/>
      <c r="N40" s="209"/>
      <c r="O40" s="209"/>
      <c r="P40" s="209"/>
      <c r="Q40" s="209"/>
      <c r="R40" s="210"/>
      <c r="S40" s="17"/>
      <c r="T40" s="17"/>
      <c r="U40" s="17"/>
      <c r="V40" s="177"/>
      <c r="W40" s="177"/>
    </row>
    <row r="41" spans="1:23" s="34" customFormat="1" ht="15.65" customHeight="1" thickBot="1" x14ac:dyDescent="0.4">
      <c r="A41" s="17"/>
      <c r="B41" s="159" t="s">
        <v>28</v>
      </c>
      <c r="C41" s="178" t="str">
        <f>IF('1| Brainstorming'!$C28="","",'1| Brainstorming'!$C28)</f>
        <v/>
      </c>
      <c r="D41" s="161">
        <f>'1| Brainstorming'!$D28</f>
        <v>0</v>
      </c>
      <c r="E41" s="44"/>
      <c r="F41" s="208"/>
      <c r="G41" s="209"/>
      <c r="H41" s="209"/>
      <c r="I41" s="209"/>
      <c r="J41" s="209"/>
      <c r="K41" s="209"/>
      <c r="L41" s="209"/>
      <c r="M41" s="209"/>
      <c r="N41" s="209"/>
      <c r="O41" s="209"/>
      <c r="P41" s="209"/>
      <c r="Q41" s="209"/>
      <c r="R41" s="210"/>
      <c r="S41" s="17"/>
      <c r="T41" s="17"/>
      <c r="U41" s="17"/>
      <c r="V41" s="177"/>
      <c r="W41" s="177"/>
    </row>
    <row r="42" spans="1:23" s="34" customFormat="1" ht="15.65" customHeight="1" thickBot="1" x14ac:dyDescent="0.4">
      <c r="A42" s="17"/>
      <c r="B42" s="159" t="s">
        <v>34</v>
      </c>
      <c r="C42" s="178" t="str">
        <f>IF('1| Brainstorming'!$C29="","",'1| Brainstorming'!$C29)</f>
        <v/>
      </c>
      <c r="D42" s="161">
        <f>'1| Brainstorming'!$D29</f>
        <v>0</v>
      </c>
      <c r="E42" s="44"/>
      <c r="F42" s="208"/>
      <c r="G42" s="209"/>
      <c r="H42" s="209"/>
      <c r="I42" s="209"/>
      <c r="J42" s="209"/>
      <c r="K42" s="209"/>
      <c r="L42" s="209"/>
      <c r="M42" s="209"/>
      <c r="N42" s="209"/>
      <c r="O42" s="209"/>
      <c r="P42" s="209"/>
      <c r="Q42" s="209"/>
      <c r="R42" s="210"/>
      <c r="S42" s="17"/>
      <c r="T42" s="17"/>
      <c r="U42" s="17"/>
      <c r="V42" s="177"/>
      <c r="W42" s="177"/>
    </row>
    <row r="43" spans="1:23" s="34" customFormat="1" ht="15.65" customHeight="1" thickBot="1" x14ac:dyDescent="0.4">
      <c r="A43" s="17"/>
      <c r="B43" s="180" t="s">
        <v>35</v>
      </c>
      <c r="C43" s="178" t="str">
        <f>IF('1| Brainstorming'!$C30="","",'1| Brainstorming'!$C30)</f>
        <v/>
      </c>
      <c r="D43" s="207">
        <f>'1| Brainstorming'!$D30</f>
        <v>0</v>
      </c>
      <c r="E43" s="41"/>
      <c r="F43" s="211"/>
      <c r="G43" s="212"/>
      <c r="H43" s="212"/>
      <c r="I43" s="212"/>
      <c r="J43" s="212"/>
      <c r="K43" s="212"/>
      <c r="L43" s="212"/>
      <c r="M43" s="212"/>
      <c r="N43" s="212"/>
      <c r="O43" s="212"/>
      <c r="P43" s="212"/>
      <c r="Q43" s="212"/>
      <c r="R43" s="213"/>
      <c r="S43" s="17"/>
      <c r="T43" s="17"/>
      <c r="U43" s="17"/>
      <c r="V43" s="177"/>
      <c r="W43" s="177"/>
    </row>
    <row r="44" spans="1:23" s="34" customFormat="1" ht="15.65" customHeight="1" x14ac:dyDescent="0.35">
      <c r="A44" s="17"/>
      <c r="B44" s="181"/>
      <c r="C44" s="182"/>
      <c r="D44" s="183"/>
      <c r="E44" s="184" t="s">
        <v>36</v>
      </c>
      <c r="F44" s="58">
        <f>$D33*SUM(F$33:F$33)+$D34*SUM(F$34:F$34)++$D35*SUM(F$35:F$35)+$D36*SUM(F$36:F$36)+$D37*SUM(F$37:F$37)+$D38*SUM(F$38:F$38)+$D39*SUM(F$39)+$D40*SUM(F$40)+$D41*SUM(F$41)+$D42*SUM(F$42)+$D43*SUM(F$43)</f>
        <v>0</v>
      </c>
      <c r="G44" s="58">
        <f t="shared" ref="G44:R44" si="5">$D33*SUM(G$33:G$33)+$D34*SUM(G$34:G$34)++$D35*SUM(G$35:G$35)+$D36*SUM(G$36:G$36)+$D37*SUM(G$37:G$37)+$D38*SUM(G$38:G$38)+$D39*SUM(G$39)+$D40*SUM(G$40)+$D41*SUM(G$41)+$D42*SUM(G$42)+$D43*SUM(G$43)</f>
        <v>0</v>
      </c>
      <c r="H44" s="58">
        <f t="shared" si="5"/>
        <v>0</v>
      </c>
      <c r="I44" s="58">
        <f t="shared" si="5"/>
        <v>0</v>
      </c>
      <c r="J44" s="58">
        <f t="shared" si="5"/>
        <v>0</v>
      </c>
      <c r="K44" s="58">
        <f t="shared" si="5"/>
        <v>0</v>
      </c>
      <c r="L44" s="58">
        <f t="shared" si="5"/>
        <v>0</v>
      </c>
      <c r="M44" s="58">
        <f t="shared" si="5"/>
        <v>0</v>
      </c>
      <c r="N44" s="58">
        <f t="shared" si="5"/>
        <v>0</v>
      </c>
      <c r="O44" s="58">
        <f t="shared" si="5"/>
        <v>0</v>
      </c>
      <c r="P44" s="58">
        <f t="shared" si="5"/>
        <v>0</v>
      </c>
      <c r="Q44" s="58">
        <f t="shared" si="5"/>
        <v>0</v>
      </c>
      <c r="R44" s="58">
        <f t="shared" si="5"/>
        <v>0</v>
      </c>
      <c r="S44" s="58"/>
      <c r="T44" s="58"/>
      <c r="U44" s="17"/>
      <c r="V44" s="177"/>
      <c r="W44" s="177"/>
    </row>
    <row r="45" spans="1:23" ht="15.65" customHeight="1" thickBot="1" x14ac:dyDescent="0.4">
      <c r="A45" s="17"/>
      <c r="B45" s="193">
        <v>4</v>
      </c>
      <c r="C45" s="194" t="s">
        <v>29</v>
      </c>
      <c r="D45" s="195"/>
      <c r="E45" s="181"/>
      <c r="F45" s="31"/>
      <c r="G45" s="31"/>
      <c r="H45" s="31"/>
      <c r="I45" s="31"/>
      <c r="J45" s="58"/>
      <c r="K45" s="31"/>
      <c r="L45" s="31"/>
      <c r="M45" s="31"/>
      <c r="N45" s="31"/>
      <c r="O45" s="31"/>
      <c r="P45" s="31"/>
      <c r="Q45" s="31"/>
      <c r="R45" s="31"/>
      <c r="S45" s="18"/>
      <c r="T45" s="18"/>
      <c r="U45" s="18"/>
      <c r="V45" s="138"/>
      <c r="W45" s="138"/>
    </row>
    <row r="46" spans="1:23" s="34" customFormat="1" ht="29.5" customHeight="1" thickBot="1" x14ac:dyDescent="0.4">
      <c r="A46" s="17"/>
      <c r="B46" s="159" t="s">
        <v>19</v>
      </c>
      <c r="C46" s="196" t="s">
        <v>105</v>
      </c>
      <c r="D46" s="12"/>
      <c r="E46" s="44"/>
      <c r="F46" s="79">
        <v>2</v>
      </c>
      <c r="G46" s="80">
        <v>2</v>
      </c>
      <c r="H46" s="80">
        <v>2</v>
      </c>
      <c r="I46" s="70">
        <v>1</v>
      </c>
      <c r="J46" s="81">
        <v>0</v>
      </c>
      <c r="K46" s="81">
        <v>0</v>
      </c>
      <c r="L46" s="70">
        <v>1</v>
      </c>
      <c r="M46" s="70">
        <v>1</v>
      </c>
      <c r="N46" s="81">
        <v>0</v>
      </c>
      <c r="O46" s="81">
        <v>0</v>
      </c>
      <c r="P46" s="70">
        <v>1</v>
      </c>
      <c r="Q46" s="81">
        <v>0</v>
      </c>
      <c r="R46" s="82">
        <v>1</v>
      </c>
      <c r="S46" s="17"/>
      <c r="T46" s="17"/>
      <c r="U46" s="17"/>
      <c r="V46" s="177"/>
      <c r="W46" s="177"/>
    </row>
    <row r="47" spans="1:23" s="34" customFormat="1" ht="15.65" customHeight="1" thickBot="1" x14ac:dyDescent="0.4">
      <c r="A47" s="17"/>
      <c r="B47" s="159" t="s">
        <v>20</v>
      </c>
      <c r="C47" s="197" t="s">
        <v>30</v>
      </c>
      <c r="D47" s="12"/>
      <c r="E47" s="44"/>
      <c r="F47" s="83">
        <v>2</v>
      </c>
      <c r="G47" s="84">
        <v>2</v>
      </c>
      <c r="H47" s="84">
        <v>2</v>
      </c>
      <c r="I47" s="74">
        <v>1</v>
      </c>
      <c r="J47" s="85">
        <v>0</v>
      </c>
      <c r="K47" s="85">
        <v>0</v>
      </c>
      <c r="L47" s="85">
        <v>0</v>
      </c>
      <c r="M47" s="85">
        <v>0</v>
      </c>
      <c r="N47" s="85">
        <v>0</v>
      </c>
      <c r="O47" s="85">
        <v>0</v>
      </c>
      <c r="P47" s="85">
        <v>0</v>
      </c>
      <c r="Q47" s="85">
        <v>0</v>
      </c>
      <c r="R47" s="86">
        <v>0</v>
      </c>
      <c r="S47" s="17"/>
      <c r="T47" s="17"/>
      <c r="U47" s="17"/>
      <c r="V47" s="177"/>
      <c r="W47" s="177"/>
    </row>
    <row r="48" spans="1:23" s="34" customFormat="1" ht="15.65" customHeight="1" thickBot="1" x14ac:dyDescent="0.4">
      <c r="A48" s="17"/>
      <c r="B48" s="159" t="s">
        <v>22</v>
      </c>
      <c r="C48" s="197" t="s">
        <v>72</v>
      </c>
      <c r="D48" s="12"/>
      <c r="E48" s="38"/>
      <c r="F48" s="87">
        <v>0</v>
      </c>
      <c r="G48" s="84">
        <v>2</v>
      </c>
      <c r="H48" s="85">
        <v>0</v>
      </c>
      <c r="I48" s="85">
        <v>0</v>
      </c>
      <c r="J48" s="74">
        <v>1</v>
      </c>
      <c r="K48" s="84">
        <v>2</v>
      </c>
      <c r="L48" s="84">
        <v>2</v>
      </c>
      <c r="M48" s="84">
        <v>2</v>
      </c>
      <c r="N48" s="84">
        <v>2</v>
      </c>
      <c r="O48" s="84">
        <v>2</v>
      </c>
      <c r="P48" s="84">
        <v>2</v>
      </c>
      <c r="Q48" s="84">
        <v>2</v>
      </c>
      <c r="R48" s="88">
        <v>2</v>
      </c>
      <c r="S48" s="17"/>
      <c r="T48" s="17"/>
      <c r="U48" s="17"/>
      <c r="V48" s="177"/>
      <c r="W48" s="177"/>
    </row>
    <row r="49" spans="1:35" s="34" customFormat="1" ht="15.65" customHeight="1" thickBot="1" x14ac:dyDescent="0.4">
      <c r="A49" s="17"/>
      <c r="B49" s="159" t="s">
        <v>23</v>
      </c>
      <c r="C49" s="197" t="s">
        <v>73</v>
      </c>
      <c r="D49" s="12"/>
      <c r="E49" s="44"/>
      <c r="F49" s="83">
        <v>2</v>
      </c>
      <c r="G49" s="74">
        <v>1</v>
      </c>
      <c r="H49" s="84">
        <v>2</v>
      </c>
      <c r="I49" s="74">
        <v>1</v>
      </c>
      <c r="J49" s="85">
        <v>0</v>
      </c>
      <c r="K49" s="85">
        <v>0</v>
      </c>
      <c r="L49" s="85">
        <v>0</v>
      </c>
      <c r="M49" s="85">
        <v>0</v>
      </c>
      <c r="N49" s="85">
        <v>0</v>
      </c>
      <c r="O49" s="85">
        <v>0</v>
      </c>
      <c r="P49" s="85">
        <v>0</v>
      </c>
      <c r="Q49" s="85">
        <v>0</v>
      </c>
      <c r="R49" s="86">
        <v>0</v>
      </c>
      <c r="S49" s="17"/>
      <c r="T49" s="17"/>
      <c r="U49" s="17"/>
      <c r="V49" s="177"/>
      <c r="W49" s="177"/>
    </row>
    <row r="50" spans="1:35" s="34" customFormat="1" ht="15.65" customHeight="1" thickBot="1" x14ac:dyDescent="0.4">
      <c r="A50" s="17"/>
      <c r="B50" s="159" t="s">
        <v>24</v>
      </c>
      <c r="C50" s="192" t="s">
        <v>65</v>
      </c>
      <c r="D50" s="12"/>
      <c r="E50" s="44"/>
      <c r="F50" s="83">
        <v>2</v>
      </c>
      <c r="G50" s="84">
        <v>2</v>
      </c>
      <c r="H50" s="84">
        <v>2</v>
      </c>
      <c r="I50" s="84">
        <v>2</v>
      </c>
      <c r="J50" s="84">
        <v>2</v>
      </c>
      <c r="K50" s="53">
        <v>2</v>
      </c>
      <c r="L50" s="53">
        <v>2</v>
      </c>
      <c r="M50" s="53">
        <v>2</v>
      </c>
      <c r="N50" s="66">
        <v>0</v>
      </c>
      <c r="O50" s="66">
        <v>0</v>
      </c>
      <c r="P50" s="66">
        <v>0</v>
      </c>
      <c r="Q50" s="66">
        <v>0</v>
      </c>
      <c r="R50" s="89">
        <v>0</v>
      </c>
      <c r="S50" s="17"/>
      <c r="T50" s="17"/>
      <c r="U50" s="17"/>
      <c r="V50" s="177"/>
      <c r="W50" s="177"/>
    </row>
    <row r="51" spans="1:35" s="34" customFormat="1" ht="15.65" customHeight="1" thickBot="1" x14ac:dyDescent="0.4">
      <c r="A51" s="17"/>
      <c r="B51" s="159" t="s">
        <v>25</v>
      </c>
      <c r="C51" s="192" t="s">
        <v>47</v>
      </c>
      <c r="D51" s="12"/>
      <c r="E51" s="40"/>
      <c r="F51" s="65">
        <v>0</v>
      </c>
      <c r="G51" s="74">
        <v>1</v>
      </c>
      <c r="H51" s="66">
        <v>0</v>
      </c>
      <c r="I51" s="74">
        <v>1</v>
      </c>
      <c r="J51" s="53">
        <v>2</v>
      </c>
      <c r="K51" s="53">
        <v>2</v>
      </c>
      <c r="L51" s="53">
        <v>2</v>
      </c>
      <c r="M51" s="53">
        <v>2</v>
      </c>
      <c r="N51" s="53">
        <v>2</v>
      </c>
      <c r="O51" s="53">
        <v>2</v>
      </c>
      <c r="P51" s="53">
        <v>2</v>
      </c>
      <c r="Q51" s="53">
        <v>2</v>
      </c>
      <c r="R51" s="67">
        <v>2</v>
      </c>
      <c r="S51" s="17"/>
      <c r="T51" s="17"/>
      <c r="U51" s="17"/>
      <c r="V51" s="177"/>
      <c r="W51" s="177"/>
    </row>
    <row r="52" spans="1:35" s="34" customFormat="1" ht="15.65" customHeight="1" thickBot="1" x14ac:dyDescent="0.4">
      <c r="A52" s="17"/>
      <c r="B52" s="159" t="s">
        <v>26</v>
      </c>
      <c r="C52" s="192" t="s">
        <v>62</v>
      </c>
      <c r="D52" s="12"/>
      <c r="E52" s="40"/>
      <c r="F52" s="77">
        <v>2</v>
      </c>
      <c r="G52" s="53">
        <v>2</v>
      </c>
      <c r="H52" s="53">
        <v>2</v>
      </c>
      <c r="I52" s="74">
        <v>1</v>
      </c>
      <c r="J52" s="66">
        <v>0</v>
      </c>
      <c r="K52" s="66">
        <v>0</v>
      </c>
      <c r="L52" s="74">
        <v>1</v>
      </c>
      <c r="M52" s="74">
        <v>1</v>
      </c>
      <c r="N52" s="66">
        <v>0</v>
      </c>
      <c r="O52" s="66">
        <v>0</v>
      </c>
      <c r="P52" s="74">
        <v>1</v>
      </c>
      <c r="Q52" s="66">
        <v>0</v>
      </c>
      <c r="R52" s="78">
        <v>1</v>
      </c>
      <c r="S52" s="17"/>
      <c r="T52" s="17"/>
      <c r="U52" s="17"/>
      <c r="V52" s="177"/>
      <c r="W52" s="177"/>
    </row>
    <row r="53" spans="1:35" s="34" customFormat="1" ht="15.65" customHeight="1" thickBot="1" x14ac:dyDescent="0.4">
      <c r="A53" s="17"/>
      <c r="B53" s="159" t="s">
        <v>27</v>
      </c>
      <c r="C53" s="192" t="s">
        <v>61</v>
      </c>
      <c r="D53" s="12"/>
      <c r="E53" s="40"/>
      <c r="F53" s="65">
        <v>0</v>
      </c>
      <c r="G53" s="74">
        <v>1</v>
      </c>
      <c r="H53" s="66">
        <v>0</v>
      </c>
      <c r="I53" s="53">
        <v>2</v>
      </c>
      <c r="J53" s="53">
        <v>2</v>
      </c>
      <c r="K53" s="53">
        <v>2</v>
      </c>
      <c r="L53" s="53">
        <v>2</v>
      </c>
      <c r="M53" s="53">
        <v>2</v>
      </c>
      <c r="N53" s="53">
        <v>2</v>
      </c>
      <c r="O53" s="53">
        <v>2</v>
      </c>
      <c r="P53" s="53">
        <v>2</v>
      </c>
      <c r="Q53" s="53">
        <v>2</v>
      </c>
      <c r="R53" s="67">
        <v>2</v>
      </c>
      <c r="S53" s="17"/>
      <c r="T53" s="17"/>
      <c r="U53" s="17"/>
      <c r="V53" s="177"/>
      <c r="W53" s="177"/>
    </row>
    <row r="54" spans="1:35" s="34" customFormat="1" ht="15.65" customHeight="1" thickBot="1" x14ac:dyDescent="0.4">
      <c r="A54" s="17"/>
      <c r="B54" s="159" t="s">
        <v>28</v>
      </c>
      <c r="C54" s="192" t="s">
        <v>63</v>
      </c>
      <c r="D54" s="12"/>
      <c r="E54" s="40"/>
      <c r="F54" s="77">
        <v>2</v>
      </c>
      <c r="G54" s="74">
        <v>1</v>
      </c>
      <c r="H54" s="53">
        <v>2</v>
      </c>
      <c r="I54" s="66">
        <v>0</v>
      </c>
      <c r="J54" s="66">
        <v>0</v>
      </c>
      <c r="K54" s="66">
        <v>0</v>
      </c>
      <c r="L54" s="66">
        <v>0</v>
      </c>
      <c r="M54" s="66">
        <v>0</v>
      </c>
      <c r="N54" s="66">
        <v>0</v>
      </c>
      <c r="O54" s="66">
        <v>0</v>
      </c>
      <c r="P54" s="66">
        <v>0</v>
      </c>
      <c r="Q54" s="66">
        <v>0</v>
      </c>
      <c r="R54" s="89">
        <v>0</v>
      </c>
      <c r="S54" s="17"/>
      <c r="T54" s="17"/>
      <c r="U54" s="17"/>
      <c r="V54" s="177"/>
      <c r="W54" s="177"/>
    </row>
    <row r="55" spans="1:35" s="34" customFormat="1" ht="15.65" customHeight="1" thickBot="1" x14ac:dyDescent="0.4">
      <c r="A55" s="17"/>
      <c r="B55" s="159" t="s">
        <v>34</v>
      </c>
      <c r="C55" s="192" t="s">
        <v>64</v>
      </c>
      <c r="D55" s="12"/>
      <c r="E55" s="40"/>
      <c r="F55" s="73">
        <v>1</v>
      </c>
      <c r="G55" s="53">
        <v>2</v>
      </c>
      <c r="H55" s="74">
        <v>1</v>
      </c>
      <c r="I55" s="53">
        <v>2</v>
      </c>
      <c r="J55" s="53">
        <v>2</v>
      </c>
      <c r="K55" s="53">
        <v>2</v>
      </c>
      <c r="L55" s="53">
        <v>2</v>
      </c>
      <c r="M55" s="53">
        <v>2</v>
      </c>
      <c r="N55" s="53">
        <v>2</v>
      </c>
      <c r="O55" s="53">
        <v>2</v>
      </c>
      <c r="P55" s="53">
        <v>2</v>
      </c>
      <c r="Q55" s="53">
        <v>2</v>
      </c>
      <c r="R55" s="67">
        <v>2</v>
      </c>
      <c r="S55" s="17"/>
      <c r="T55" s="17"/>
      <c r="U55" s="17"/>
      <c r="V55" s="177"/>
      <c r="W55" s="177"/>
    </row>
    <row r="56" spans="1:35" s="34" customFormat="1" ht="15.65" customHeight="1" thickBot="1" x14ac:dyDescent="0.4">
      <c r="A56" s="17"/>
      <c r="B56" s="159" t="s">
        <v>35</v>
      </c>
      <c r="C56" s="160" t="s">
        <v>79</v>
      </c>
      <c r="D56" s="12"/>
      <c r="E56" s="40"/>
      <c r="F56" s="90">
        <f>IF($C$56="Bauinvestitionsvolumen: kleiner 15 Mio. €",2,IF($C$56="Bauinvestitionsvolumen: zwischen 15-50 Mio. €",2,IF($C$56="Bauinvestitionsvolumen: zwischen 50-100 Mio. €",1,0)))</f>
        <v>2</v>
      </c>
      <c r="G56" s="91">
        <f>IF($C$56="Bauinvestitionsvolumen: kleiner 15 Mio. €",2,IF($C$56="Bauinvestitionsvolumen: zwischen 15-50 Mio. €",2,IF($C$56="Bauinvestitionsvolumen: zwischen 50-100 Mio. €",2,0)))</f>
        <v>2</v>
      </c>
      <c r="H56" s="91">
        <f>IF($C$56="Bauinvestitionsvolumen: kleiner 15 Mio. €",2,IF($C$56="Bauinvestitionsvolumen: zwischen 15-50 Mio. €",2,IF($C$56="Bauinvestitionsvolumen: zwischen 50-100 Mio. €",1,0)))</f>
        <v>2</v>
      </c>
      <c r="I56" s="91">
        <f>IF($C$56="Bauinvestitionsvolumen: kleiner 15 Mio. €",2,IF($C$56="Bauinvestitionsvolumen: zwischen 15-50 Mio. €",2,IF($C$56="Bauinvestitionsvolumen: zwischen 50-100 Mio. €",2,0)))</f>
        <v>2</v>
      </c>
      <c r="J56" s="91">
        <f>IF($C$56="Bauinvestitionsvolumen: kleiner 15 Mio. €",2,IF($C$56="Bauinvestitionsvolumen: zwischen 15-50 Mio. €",2,IF($C$56="Bauinvestitionsvolumen: zwischen 50-100 Mio. €",2,0)))</f>
        <v>2</v>
      </c>
      <c r="K56" s="91">
        <f>IF($C$56="Bauinvestitionsvolumen: kleiner 15 Mio. €",2,IF($C$56="Bauinvestitionsvolumen: zwischen 15-50 Mio. €",2,IF($C$56="Bauinvestitionsvolumen: zwischen 50-100 Mio. €",2,0)))</f>
        <v>2</v>
      </c>
      <c r="L56" s="91" t="str">
        <f>IF($C$56="Bauinvestitionsvolumen: kleiner 15 Mio. €","",IF($C$56="Bauinvestitionsvolumen: zwischen 15-50 Mio. €","",IF($C$56="Bauinvestitionsvolumen: zwischen 50-100 Mio. €",2,0)))</f>
        <v/>
      </c>
      <c r="M56" s="91" t="str">
        <f>IF($C$56="Bauinvestitionsvolumen: kleiner 15 Mio. €","",IF($C$56="Bauinvestitionsvolumen: zwischen 15-50 Mio. €","",IF($C$56="Bauinvestitionsvolumen: zwischen 50-100 Mio. €",2,0)))</f>
        <v/>
      </c>
      <c r="N56" s="91" t="str">
        <f>IF($C$56="Bauinvestitionsvolumen: kleiner 15 Mio. €","",IF($C$56="Bauinvestitionsvolumen: zwischen 15-50 Mio. €",2,IF($C$56="Bauinvestitionsvolumen: zwischen 50-100 Mio. €",2,0)))</f>
        <v/>
      </c>
      <c r="O56" s="91" t="str">
        <f>IF($C$56="Bauinvestitionsvolumen: kleiner 15 Mio. €","",IF($C$56="Bauinvestitionsvolumen: zwischen 15-50 Mio. €",2,IF($C$56="Bauinvestitionsvolumen: zwischen 50-100 Mio. €",2,0)))</f>
        <v/>
      </c>
      <c r="P56" s="91" t="str">
        <f>IF($C$56="Bauinvestitionsvolumen: kleiner 15 Mio. €","",IF($C$56="Bauinvestitionsvolumen: zwischen 15-50 Mio. €","",IF($C$56="Bauinvestitionsvolumen: zwischen 50-100 Mio. €",2,0)))</f>
        <v/>
      </c>
      <c r="Q56" s="91" t="str">
        <f>IF($C$56="Bauinvestitionsvolumen: kleiner 15 Mio. €","",IF($C$56="Bauinvestitionsvolumen: zwischen 15-50 Mio. €",2,IF($C$56="Bauinvestitionsvolumen: zwischen 50-100 Mio. €",2,0)))</f>
        <v/>
      </c>
      <c r="R56" s="92" t="str">
        <f>IF($C$56="Bauinvestitionsvolumen: kleiner 15 Mio. €","",IF($C$56="Bauinvestitionsvolumen: zwischen 15-50 Mio. €","",IF($C$56="Bauinvestitionsvolumen: zwischen 50-100 Mio. €",2,0)))</f>
        <v/>
      </c>
      <c r="S56" s="17"/>
      <c r="T56" s="17"/>
      <c r="U56" s="17"/>
      <c r="V56" s="177"/>
      <c r="W56" s="198"/>
      <c r="X56" s="175"/>
      <c r="Y56" s="175"/>
      <c r="Z56" s="175"/>
      <c r="AA56" s="175"/>
      <c r="AB56" s="175"/>
      <c r="AC56" s="167"/>
      <c r="AD56" s="167"/>
      <c r="AE56" s="167"/>
      <c r="AF56" s="167"/>
      <c r="AG56" s="176"/>
      <c r="AH56" s="176"/>
      <c r="AI56" s="176"/>
    </row>
    <row r="57" spans="1:35" s="34" customFormat="1" ht="15.65" customHeight="1" thickBot="1" x14ac:dyDescent="0.4">
      <c r="A57" s="17"/>
      <c r="B57" s="159" t="s">
        <v>43</v>
      </c>
      <c r="C57" s="178" t="str">
        <f>IF('1| Brainstorming'!$C32="","",'1| Brainstorming'!$C32)</f>
        <v/>
      </c>
      <c r="D57" s="161">
        <f>'1| Brainstorming'!$D32</f>
        <v>0</v>
      </c>
      <c r="E57" s="44"/>
      <c r="F57" s="208"/>
      <c r="G57" s="209"/>
      <c r="H57" s="209"/>
      <c r="I57" s="209"/>
      <c r="J57" s="209"/>
      <c r="K57" s="209"/>
      <c r="L57" s="209"/>
      <c r="M57" s="209"/>
      <c r="N57" s="209"/>
      <c r="O57" s="209"/>
      <c r="P57" s="209"/>
      <c r="Q57" s="209"/>
      <c r="R57" s="210"/>
      <c r="S57" s="17"/>
      <c r="T57" s="17"/>
      <c r="U57" s="17"/>
      <c r="V57" s="177"/>
      <c r="W57" s="198"/>
      <c r="X57" s="175"/>
      <c r="Y57" s="175"/>
      <c r="Z57" s="175"/>
      <c r="AA57" s="175"/>
      <c r="AB57" s="175"/>
      <c r="AC57" s="167"/>
      <c r="AD57" s="167"/>
      <c r="AE57" s="175"/>
      <c r="AF57" s="175"/>
      <c r="AG57" s="176"/>
      <c r="AH57" s="175"/>
      <c r="AI57" s="176"/>
    </row>
    <row r="58" spans="1:35" s="34" customFormat="1" ht="15.65" customHeight="1" thickBot="1" x14ac:dyDescent="0.4">
      <c r="A58" s="17"/>
      <c r="B58" s="159" t="s">
        <v>76</v>
      </c>
      <c r="C58" s="178" t="str">
        <f>IF('1| Brainstorming'!$C33="","",'1| Brainstorming'!$C33)</f>
        <v/>
      </c>
      <c r="D58" s="161">
        <f>'1| Brainstorming'!$D33</f>
        <v>0</v>
      </c>
      <c r="E58" s="44"/>
      <c r="F58" s="208"/>
      <c r="G58" s="209"/>
      <c r="H58" s="209"/>
      <c r="I58" s="209"/>
      <c r="J58" s="209"/>
      <c r="K58" s="209"/>
      <c r="L58" s="209"/>
      <c r="M58" s="209"/>
      <c r="N58" s="209"/>
      <c r="O58" s="209"/>
      <c r="P58" s="209"/>
      <c r="Q58" s="209"/>
      <c r="R58" s="210"/>
      <c r="S58" s="17"/>
      <c r="T58" s="17"/>
      <c r="U58" s="17"/>
      <c r="V58" s="177"/>
      <c r="W58" s="198"/>
      <c r="X58" s="175"/>
      <c r="Y58" s="175"/>
      <c r="Z58" s="175"/>
      <c r="AA58" s="175"/>
      <c r="AB58" s="175"/>
      <c r="AC58" s="167"/>
      <c r="AD58" s="167"/>
      <c r="AE58" s="175"/>
      <c r="AF58" s="175"/>
      <c r="AG58" s="176"/>
      <c r="AH58" s="175"/>
      <c r="AI58" s="176"/>
    </row>
    <row r="59" spans="1:35" s="34" customFormat="1" ht="15.65" customHeight="1" thickBot="1" x14ac:dyDescent="0.4">
      <c r="A59" s="17"/>
      <c r="B59" s="159" t="s">
        <v>87</v>
      </c>
      <c r="C59" s="178" t="str">
        <f>IF('1| Brainstorming'!$C34="","",'1| Brainstorming'!$C34)</f>
        <v/>
      </c>
      <c r="D59" s="161">
        <f>'1| Brainstorming'!$D34</f>
        <v>0</v>
      </c>
      <c r="E59" s="44"/>
      <c r="F59" s="208"/>
      <c r="G59" s="209"/>
      <c r="H59" s="209"/>
      <c r="I59" s="209"/>
      <c r="J59" s="209"/>
      <c r="K59" s="209"/>
      <c r="L59" s="209"/>
      <c r="M59" s="209"/>
      <c r="N59" s="209"/>
      <c r="O59" s="209"/>
      <c r="P59" s="209"/>
      <c r="Q59" s="209"/>
      <c r="R59" s="210"/>
      <c r="S59" s="17"/>
      <c r="T59" s="17"/>
      <c r="U59" s="17"/>
      <c r="V59" s="177"/>
      <c r="W59" s="198"/>
      <c r="X59" s="175"/>
      <c r="Y59" s="175"/>
      <c r="Z59" s="175"/>
      <c r="AA59" s="175"/>
      <c r="AB59" s="175"/>
      <c r="AC59" s="167"/>
      <c r="AD59" s="167"/>
      <c r="AE59" s="175"/>
      <c r="AF59" s="175"/>
      <c r="AG59" s="176"/>
      <c r="AH59" s="175"/>
      <c r="AI59" s="176"/>
    </row>
    <row r="60" spans="1:35" s="34" customFormat="1" ht="15.65" customHeight="1" thickBot="1" x14ac:dyDescent="0.4">
      <c r="A60" s="17"/>
      <c r="B60" s="159" t="s">
        <v>88</v>
      </c>
      <c r="C60" s="178" t="str">
        <f>IF('1| Brainstorming'!$C35="","",'1| Brainstorming'!$C35)</f>
        <v/>
      </c>
      <c r="D60" s="161">
        <f>'1| Brainstorming'!$D35</f>
        <v>0</v>
      </c>
      <c r="E60" s="44"/>
      <c r="F60" s="208"/>
      <c r="G60" s="209"/>
      <c r="H60" s="209"/>
      <c r="I60" s="209"/>
      <c r="J60" s="209"/>
      <c r="K60" s="209"/>
      <c r="L60" s="209"/>
      <c r="M60" s="209"/>
      <c r="N60" s="209"/>
      <c r="O60" s="209"/>
      <c r="P60" s="209"/>
      <c r="Q60" s="209"/>
      <c r="R60" s="210"/>
      <c r="S60" s="17"/>
      <c r="T60" s="17"/>
      <c r="U60" s="17"/>
      <c r="V60" s="177"/>
      <c r="W60" s="198"/>
      <c r="X60" s="175"/>
      <c r="Y60" s="175"/>
      <c r="Z60" s="175"/>
      <c r="AA60" s="175"/>
      <c r="AB60" s="175"/>
      <c r="AC60" s="167"/>
      <c r="AD60" s="167"/>
      <c r="AE60" s="175"/>
      <c r="AF60" s="175"/>
      <c r="AG60" s="176"/>
      <c r="AH60" s="175"/>
      <c r="AI60" s="176"/>
    </row>
    <row r="61" spans="1:35" s="34" customFormat="1" ht="15.65" customHeight="1" thickBot="1" x14ac:dyDescent="0.4">
      <c r="A61" s="17"/>
      <c r="B61" s="159" t="s">
        <v>89</v>
      </c>
      <c r="C61" s="178" t="str">
        <f>IF('1| Brainstorming'!$C36="","",'1| Brainstorming'!$C36)</f>
        <v/>
      </c>
      <c r="D61" s="161">
        <f>'1| Brainstorming'!$D36</f>
        <v>0</v>
      </c>
      <c r="E61" s="44"/>
      <c r="F61" s="208"/>
      <c r="G61" s="209"/>
      <c r="H61" s="209"/>
      <c r="I61" s="209"/>
      <c r="J61" s="209"/>
      <c r="K61" s="209"/>
      <c r="L61" s="209"/>
      <c r="M61" s="209"/>
      <c r="N61" s="209"/>
      <c r="O61" s="209"/>
      <c r="P61" s="209"/>
      <c r="Q61" s="209"/>
      <c r="R61" s="210"/>
      <c r="S61" s="17"/>
      <c r="T61" s="17"/>
      <c r="U61" s="17"/>
      <c r="V61" s="177"/>
      <c r="W61" s="198"/>
      <c r="X61" s="175"/>
      <c r="Y61" s="175"/>
      <c r="Z61" s="175"/>
      <c r="AA61" s="175"/>
      <c r="AB61" s="175"/>
      <c r="AC61" s="167"/>
      <c r="AD61" s="167"/>
      <c r="AE61" s="175"/>
      <c r="AF61" s="175"/>
      <c r="AG61" s="176"/>
      <c r="AH61" s="175"/>
      <c r="AI61" s="176"/>
    </row>
    <row r="62" spans="1:35" s="34" customFormat="1" ht="15.65" customHeight="1" thickBot="1" x14ac:dyDescent="0.4">
      <c r="A62" s="17"/>
      <c r="B62" s="159" t="s">
        <v>90</v>
      </c>
      <c r="C62" s="178" t="str">
        <f>IF('1| Brainstorming'!$C37="","",'1| Brainstorming'!$C37)</f>
        <v/>
      </c>
      <c r="D62" s="161">
        <f>'1| Brainstorming'!$D37</f>
        <v>0</v>
      </c>
      <c r="E62" s="44"/>
      <c r="F62" s="208"/>
      <c r="G62" s="209"/>
      <c r="H62" s="209"/>
      <c r="I62" s="209"/>
      <c r="J62" s="209"/>
      <c r="K62" s="209"/>
      <c r="L62" s="209"/>
      <c r="M62" s="209"/>
      <c r="N62" s="209"/>
      <c r="O62" s="209"/>
      <c r="P62" s="209"/>
      <c r="Q62" s="209"/>
      <c r="R62" s="210"/>
      <c r="S62" s="17"/>
      <c r="T62" s="17"/>
      <c r="U62" s="17"/>
      <c r="V62" s="177"/>
      <c r="W62" s="198"/>
      <c r="X62" s="175"/>
      <c r="Y62" s="175"/>
      <c r="Z62" s="175"/>
      <c r="AA62" s="175"/>
      <c r="AB62" s="175"/>
      <c r="AC62" s="167"/>
      <c r="AD62" s="167"/>
      <c r="AE62" s="175"/>
      <c r="AF62" s="175"/>
      <c r="AG62" s="176"/>
      <c r="AH62" s="175"/>
      <c r="AI62" s="176"/>
    </row>
    <row r="63" spans="1:35" s="34" customFormat="1" ht="15.65" customHeight="1" thickBot="1" x14ac:dyDescent="0.4">
      <c r="A63" s="17"/>
      <c r="B63" s="159" t="s">
        <v>91</v>
      </c>
      <c r="C63" s="178" t="str">
        <f>IF('1| Brainstorming'!$C38="","",'1| Brainstorming'!$C38)</f>
        <v/>
      </c>
      <c r="D63" s="161">
        <f>'1| Brainstorming'!$D38</f>
        <v>0</v>
      </c>
      <c r="E63" s="44"/>
      <c r="F63" s="208"/>
      <c r="G63" s="209"/>
      <c r="H63" s="209"/>
      <c r="I63" s="209"/>
      <c r="J63" s="209"/>
      <c r="K63" s="209"/>
      <c r="L63" s="209"/>
      <c r="M63" s="209"/>
      <c r="N63" s="209"/>
      <c r="O63" s="209"/>
      <c r="P63" s="209"/>
      <c r="Q63" s="209"/>
      <c r="R63" s="210"/>
      <c r="S63" s="17"/>
      <c r="T63" s="17"/>
      <c r="U63" s="17"/>
      <c r="V63" s="177"/>
      <c r="W63" s="198"/>
      <c r="X63" s="175"/>
      <c r="Y63" s="175"/>
      <c r="Z63" s="175"/>
      <c r="AA63" s="175"/>
      <c r="AB63" s="175"/>
      <c r="AC63" s="167"/>
      <c r="AD63" s="167"/>
      <c r="AE63" s="175"/>
      <c r="AF63" s="175"/>
      <c r="AG63" s="176"/>
      <c r="AH63" s="175"/>
      <c r="AI63" s="176"/>
    </row>
    <row r="64" spans="1:35" s="34" customFormat="1" ht="15.65" customHeight="1" thickBot="1" x14ac:dyDescent="0.4">
      <c r="A64" s="17"/>
      <c r="B64" s="159" t="s">
        <v>92</v>
      </c>
      <c r="C64" s="178" t="str">
        <f>IF('1| Brainstorming'!$C39="","",'1| Brainstorming'!$C39)</f>
        <v/>
      </c>
      <c r="D64" s="161">
        <f>'1| Brainstorming'!$D39</f>
        <v>0</v>
      </c>
      <c r="E64" s="44"/>
      <c r="F64" s="208"/>
      <c r="G64" s="209"/>
      <c r="H64" s="209"/>
      <c r="I64" s="209"/>
      <c r="J64" s="209"/>
      <c r="K64" s="209"/>
      <c r="L64" s="209"/>
      <c r="M64" s="209"/>
      <c r="N64" s="209"/>
      <c r="O64" s="209"/>
      <c r="P64" s="209"/>
      <c r="Q64" s="209"/>
      <c r="R64" s="210"/>
      <c r="S64" s="17"/>
      <c r="T64" s="17"/>
      <c r="U64" s="17"/>
      <c r="V64" s="177"/>
      <c r="W64" s="198"/>
      <c r="X64" s="175"/>
      <c r="Y64" s="175"/>
      <c r="Z64" s="175"/>
      <c r="AA64" s="175"/>
      <c r="AB64" s="175"/>
      <c r="AC64" s="167"/>
      <c r="AD64" s="167"/>
      <c r="AE64" s="175"/>
      <c r="AF64" s="175"/>
      <c r="AG64" s="176"/>
      <c r="AH64" s="175"/>
      <c r="AI64" s="176"/>
    </row>
    <row r="65" spans="1:67" s="34" customFormat="1" ht="15.65" customHeight="1" thickBot="1" x14ac:dyDescent="0.4">
      <c r="A65" s="17"/>
      <c r="B65" s="159" t="s">
        <v>93</v>
      </c>
      <c r="C65" s="178" t="str">
        <f>IF('1| Brainstorming'!$C40="","",'1| Brainstorming'!$C40)</f>
        <v/>
      </c>
      <c r="D65" s="161">
        <f>'1| Brainstorming'!$D40</f>
        <v>0</v>
      </c>
      <c r="E65" s="44"/>
      <c r="F65" s="208"/>
      <c r="G65" s="209"/>
      <c r="H65" s="209"/>
      <c r="I65" s="209"/>
      <c r="J65" s="209"/>
      <c r="K65" s="209"/>
      <c r="L65" s="209"/>
      <c r="M65" s="209"/>
      <c r="N65" s="209"/>
      <c r="O65" s="209"/>
      <c r="P65" s="209"/>
      <c r="Q65" s="209"/>
      <c r="R65" s="210"/>
      <c r="S65" s="17"/>
      <c r="T65" s="17"/>
      <c r="U65" s="17"/>
      <c r="V65" s="177"/>
      <c r="W65" s="198"/>
      <c r="X65" s="175"/>
      <c r="Y65" s="175"/>
      <c r="Z65" s="175"/>
      <c r="AA65" s="175"/>
      <c r="AB65" s="175"/>
      <c r="AC65" s="167"/>
      <c r="AD65" s="167"/>
      <c r="AE65" s="175"/>
      <c r="AF65" s="175"/>
      <c r="AG65" s="176"/>
      <c r="AH65" s="175"/>
      <c r="AI65" s="176"/>
    </row>
    <row r="66" spans="1:67" s="34" customFormat="1" ht="15.65" customHeight="1" thickBot="1" x14ac:dyDescent="0.4">
      <c r="A66" s="17"/>
      <c r="B66" s="159" t="s">
        <v>94</v>
      </c>
      <c r="C66" s="178" t="str">
        <f>IF('1| Brainstorming'!$C41="","",'1| Brainstorming'!$C41)</f>
        <v/>
      </c>
      <c r="D66" s="161">
        <f>'1| Brainstorming'!$D41</f>
        <v>0</v>
      </c>
      <c r="E66" s="44"/>
      <c r="F66" s="208"/>
      <c r="G66" s="209"/>
      <c r="H66" s="209"/>
      <c r="I66" s="209"/>
      <c r="J66" s="209"/>
      <c r="K66" s="209"/>
      <c r="L66" s="209"/>
      <c r="M66" s="209"/>
      <c r="N66" s="209"/>
      <c r="O66" s="209"/>
      <c r="P66" s="209"/>
      <c r="Q66" s="209"/>
      <c r="R66" s="210"/>
      <c r="S66" s="17"/>
      <c r="T66" s="17"/>
      <c r="U66" s="17"/>
      <c r="V66" s="177"/>
      <c r="W66" s="198"/>
      <c r="X66" s="175"/>
      <c r="Y66" s="175"/>
      <c r="Z66" s="175"/>
      <c r="AA66" s="175"/>
      <c r="AB66" s="175"/>
      <c r="AC66" s="167"/>
      <c r="AD66" s="167"/>
      <c r="AE66" s="175"/>
      <c r="AF66" s="175"/>
      <c r="AG66" s="176"/>
      <c r="AH66" s="175"/>
      <c r="AI66" s="176"/>
    </row>
    <row r="67" spans="1:67" s="34" customFormat="1" ht="15.65" customHeight="1" thickBot="1" x14ac:dyDescent="0.4">
      <c r="A67" s="17"/>
      <c r="B67" s="159" t="s">
        <v>95</v>
      </c>
      <c r="C67" s="178" t="str">
        <f>IF('1| Brainstorming'!$C42="","",'1| Brainstorming'!$C42)</f>
        <v/>
      </c>
      <c r="D67" s="161">
        <f>'1| Brainstorming'!$D42</f>
        <v>0</v>
      </c>
      <c r="E67" s="44"/>
      <c r="F67" s="208"/>
      <c r="G67" s="209"/>
      <c r="H67" s="209"/>
      <c r="I67" s="209"/>
      <c r="J67" s="209"/>
      <c r="K67" s="209"/>
      <c r="L67" s="209"/>
      <c r="M67" s="209"/>
      <c r="N67" s="209"/>
      <c r="O67" s="209"/>
      <c r="P67" s="209"/>
      <c r="Q67" s="209"/>
      <c r="R67" s="210"/>
      <c r="S67" s="17"/>
      <c r="T67" s="17"/>
      <c r="U67" s="17"/>
      <c r="V67" s="177"/>
      <c r="W67" s="198"/>
      <c r="X67" s="175"/>
      <c r="Y67" s="175"/>
      <c r="Z67" s="175"/>
      <c r="AA67" s="175"/>
      <c r="AB67" s="175"/>
      <c r="AC67" s="167"/>
      <c r="AD67" s="167"/>
      <c r="AE67" s="175"/>
      <c r="AF67" s="175"/>
      <c r="AG67" s="176"/>
      <c r="AH67" s="175"/>
      <c r="AI67" s="176"/>
    </row>
    <row r="68" spans="1:67" s="34" customFormat="1" ht="15.65" customHeight="1" thickBot="1" x14ac:dyDescent="0.4">
      <c r="A68" s="17"/>
      <c r="B68" s="159" t="s">
        <v>96</v>
      </c>
      <c r="C68" s="178" t="str">
        <f>IF('1| Brainstorming'!$C43="","",'1| Brainstorming'!$C43)</f>
        <v/>
      </c>
      <c r="D68" s="161">
        <f>'1| Brainstorming'!$D43</f>
        <v>0</v>
      </c>
      <c r="E68" s="44"/>
      <c r="F68" s="208"/>
      <c r="G68" s="209"/>
      <c r="H68" s="209"/>
      <c r="I68" s="209"/>
      <c r="J68" s="209"/>
      <c r="K68" s="209"/>
      <c r="L68" s="209"/>
      <c r="M68" s="209"/>
      <c r="N68" s="209"/>
      <c r="O68" s="209"/>
      <c r="P68" s="209"/>
      <c r="Q68" s="209"/>
      <c r="R68" s="210"/>
      <c r="S68" s="17"/>
      <c r="T68" s="17"/>
      <c r="U68" s="17"/>
      <c r="V68" s="177"/>
      <c r="W68" s="198"/>
      <c r="X68" s="175"/>
      <c r="Y68" s="175"/>
      <c r="Z68" s="175"/>
      <c r="AA68" s="175"/>
      <c r="AB68" s="175"/>
      <c r="AC68" s="167"/>
      <c r="AD68" s="167"/>
      <c r="AE68" s="175"/>
      <c r="AF68" s="175"/>
      <c r="AG68" s="176"/>
      <c r="AH68" s="175"/>
      <c r="AI68" s="176"/>
    </row>
    <row r="69" spans="1:67" s="34" customFormat="1" ht="15.65" customHeight="1" thickBot="1" x14ac:dyDescent="0.4">
      <c r="A69" s="17"/>
      <c r="B69" s="159" t="s">
        <v>97</v>
      </c>
      <c r="C69" s="178" t="str">
        <f>IF('1| Brainstorming'!$C44="","",'1| Brainstorming'!$C44)</f>
        <v/>
      </c>
      <c r="D69" s="161">
        <f>'1| Brainstorming'!$D44</f>
        <v>0</v>
      </c>
      <c r="E69" s="44"/>
      <c r="F69" s="208"/>
      <c r="G69" s="209"/>
      <c r="H69" s="209"/>
      <c r="I69" s="209"/>
      <c r="J69" s="209"/>
      <c r="K69" s="209"/>
      <c r="L69" s="209"/>
      <c r="M69" s="209"/>
      <c r="N69" s="209"/>
      <c r="O69" s="209"/>
      <c r="P69" s="209"/>
      <c r="Q69" s="209"/>
      <c r="R69" s="210"/>
      <c r="S69" s="17"/>
      <c r="T69" s="17"/>
      <c r="U69" s="17"/>
      <c r="V69" s="177"/>
      <c r="W69" s="198"/>
      <c r="X69" s="175"/>
      <c r="Y69" s="175"/>
      <c r="Z69" s="175"/>
      <c r="AA69" s="175"/>
      <c r="AB69" s="175"/>
      <c r="AC69" s="167"/>
      <c r="AD69" s="167"/>
      <c r="AE69" s="175"/>
      <c r="AF69" s="175"/>
      <c r="AG69" s="176"/>
      <c r="AH69" s="175"/>
      <c r="AI69" s="176"/>
    </row>
    <row r="70" spans="1:67" s="34" customFormat="1" ht="15.65" customHeight="1" thickBot="1" x14ac:dyDescent="0.4">
      <c r="A70" s="17"/>
      <c r="B70" s="159" t="s">
        <v>98</v>
      </c>
      <c r="C70" s="178" t="str">
        <f>IF('1| Brainstorming'!$C45="","",'1| Brainstorming'!$C45)</f>
        <v/>
      </c>
      <c r="D70" s="161">
        <f>'1| Brainstorming'!$D45</f>
        <v>0</v>
      </c>
      <c r="E70" s="44"/>
      <c r="F70" s="208"/>
      <c r="G70" s="209"/>
      <c r="H70" s="209"/>
      <c r="I70" s="209"/>
      <c r="J70" s="209"/>
      <c r="K70" s="209"/>
      <c r="L70" s="209"/>
      <c r="M70" s="209"/>
      <c r="N70" s="209"/>
      <c r="O70" s="209"/>
      <c r="P70" s="209"/>
      <c r="Q70" s="209"/>
      <c r="R70" s="210"/>
      <c r="S70" s="17"/>
      <c r="T70" s="17"/>
      <c r="U70" s="17"/>
      <c r="V70" s="177"/>
      <c r="W70" s="198"/>
      <c r="X70" s="175"/>
      <c r="Y70" s="175"/>
      <c r="Z70" s="175"/>
      <c r="AA70" s="175"/>
      <c r="AB70" s="175"/>
      <c r="AC70" s="167"/>
      <c r="AD70" s="167"/>
      <c r="AE70" s="175"/>
      <c r="AF70" s="175"/>
      <c r="AG70" s="176"/>
      <c r="AH70" s="175"/>
      <c r="AI70" s="176"/>
    </row>
    <row r="71" spans="1:67" s="34" customFormat="1" ht="15.65" customHeight="1" thickBot="1" x14ac:dyDescent="0.4">
      <c r="A71" s="17"/>
      <c r="B71" s="180" t="s">
        <v>99</v>
      </c>
      <c r="C71" s="178" t="str">
        <f>IF('1| Brainstorming'!$C46="","",'1| Brainstorming'!$C46)</f>
        <v/>
      </c>
      <c r="D71" s="207">
        <f>'1| Brainstorming'!$D46</f>
        <v>0</v>
      </c>
      <c r="E71" s="41"/>
      <c r="F71" s="211"/>
      <c r="G71" s="212"/>
      <c r="H71" s="212"/>
      <c r="I71" s="212"/>
      <c r="J71" s="212"/>
      <c r="K71" s="212"/>
      <c r="L71" s="212"/>
      <c r="M71" s="212"/>
      <c r="N71" s="212"/>
      <c r="O71" s="212"/>
      <c r="P71" s="212"/>
      <c r="Q71" s="212"/>
      <c r="R71" s="213"/>
      <c r="S71" s="17"/>
      <c r="T71" s="17"/>
      <c r="U71" s="17"/>
      <c r="V71" s="177"/>
      <c r="W71" s="198"/>
      <c r="X71" s="175"/>
      <c r="Y71" s="175"/>
      <c r="Z71" s="175"/>
      <c r="AA71" s="175"/>
      <c r="AB71" s="175"/>
      <c r="AC71" s="175"/>
      <c r="AD71" s="175"/>
      <c r="AE71" s="175"/>
      <c r="AF71" s="175"/>
      <c r="AG71" s="175"/>
      <c r="AH71" s="175"/>
      <c r="AI71" s="175"/>
    </row>
    <row r="72" spans="1:67" s="34" customFormat="1" ht="15.65" customHeight="1" x14ac:dyDescent="0.35">
      <c r="A72" s="17"/>
      <c r="B72" s="181"/>
      <c r="C72" s="182"/>
      <c r="D72" s="183"/>
      <c r="E72" s="184" t="s">
        <v>36</v>
      </c>
      <c r="F72" s="58">
        <f>$D46*SUM(F$46:F$46)+$D47*SUM(F$47:F$47)+$D48*SUM(F$48:F$48)+$D49*SUM(F$49:F$49)+$D50*SUM(F$50:F$50)+$D51*SUM(F$51)+$D52*SUM(F$52)+$D53*SUM(F$53)+$D54*SUM(F$54)+$D55*SUM(F$55)+$D56*SUM(F$56)+$D57*SUM(F$57)+$D58*SUM(F$58)+$D59*SUM(F$59)+$D60*SUM(F$60)+$D61*SUM(F$61)+$D62*SUM(F$62)+$D63*SUM(F$63)+$D64*SUM(F$64)+$D65*SUM(F$65)+$D66*SUM(F$66)+$D67*SUM(F$67)+$D68*SUM(F$68)+$D69*SUM(F$69)+$D70*SUM(F$70)+$D71*SUM(F$71)</f>
        <v>0</v>
      </c>
      <c r="G72" s="58">
        <f t="shared" ref="G72:R72" si="6">$D46*SUM(G$46:G$46)+$D47*SUM(G$47:G$47)+$D48*SUM(G$48:G$48)+$D49*SUM(G$49:G$49)+$D50*SUM(G$50:G$50)+$D51*SUM(G$51)+$D52*SUM(G$52)+$D53*SUM(G$53)+$D54*SUM(G$54)+$D55*SUM(G$55)+$D56*SUM(G$56)+$D57*SUM(G$57)+$D58*SUM(G$58)+$D59*SUM(G$59)+$D60*SUM(G$60)+$D61*SUM(G$61)+$D62*SUM(G$62)+$D63*SUM(G$63)+$D64*SUM(G$64)+$D65*SUM(G$65)+$D66*SUM(G$66)+$D67*SUM(G$67)+$D68*SUM(G$68)+$D69*SUM(G$69)+$D70*SUM(G$70)+$D71*SUM(G$71)</f>
        <v>0</v>
      </c>
      <c r="H72" s="58">
        <f t="shared" si="6"/>
        <v>0</v>
      </c>
      <c r="I72" s="58">
        <f t="shared" si="6"/>
        <v>0</v>
      </c>
      <c r="J72" s="58">
        <f t="shared" si="6"/>
        <v>0</v>
      </c>
      <c r="K72" s="58">
        <f t="shared" si="6"/>
        <v>0</v>
      </c>
      <c r="L72" s="58">
        <f t="shared" si="6"/>
        <v>0</v>
      </c>
      <c r="M72" s="58">
        <f t="shared" si="6"/>
        <v>0</v>
      </c>
      <c r="N72" s="58">
        <f t="shared" si="6"/>
        <v>0</v>
      </c>
      <c r="O72" s="58">
        <f t="shared" si="6"/>
        <v>0</v>
      </c>
      <c r="P72" s="58">
        <f t="shared" si="6"/>
        <v>0</v>
      </c>
      <c r="Q72" s="58">
        <f t="shared" si="6"/>
        <v>0</v>
      </c>
      <c r="R72" s="58">
        <f t="shared" si="6"/>
        <v>0</v>
      </c>
      <c r="S72" s="58"/>
      <c r="T72" s="58"/>
      <c r="U72" s="17"/>
      <c r="V72" s="177"/>
      <c r="W72" s="177"/>
    </row>
    <row r="73" spans="1:67" s="34" customFormat="1" ht="11.5" customHeight="1" x14ac:dyDescent="0.35">
      <c r="A73" s="17"/>
      <c r="B73" s="18"/>
      <c r="C73" s="199"/>
      <c r="D73" s="200"/>
      <c r="E73" s="181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17"/>
      <c r="T73" s="17"/>
      <c r="U73" s="17"/>
      <c r="V73" s="177"/>
      <c r="W73" s="177"/>
    </row>
    <row r="74" spans="1:67" ht="15.65" customHeight="1" x14ac:dyDescent="0.35">
      <c r="A74" s="18"/>
      <c r="B74" s="18"/>
      <c r="C74" s="201"/>
      <c r="D74" s="202"/>
      <c r="E74" s="202" t="s">
        <v>37</v>
      </c>
      <c r="F74" s="32">
        <f t="shared" ref="F74:R74" si="7">SUM(F19,F31,F44,F72)</f>
        <v>0</v>
      </c>
      <c r="G74" s="32">
        <f t="shared" si="7"/>
        <v>0</v>
      </c>
      <c r="H74" s="32">
        <f t="shared" si="7"/>
        <v>0</v>
      </c>
      <c r="I74" s="32">
        <f t="shared" si="7"/>
        <v>0</v>
      </c>
      <c r="J74" s="32">
        <f t="shared" si="7"/>
        <v>0</v>
      </c>
      <c r="K74" s="32">
        <f t="shared" si="7"/>
        <v>0</v>
      </c>
      <c r="L74" s="32">
        <f t="shared" si="7"/>
        <v>0</v>
      </c>
      <c r="M74" s="32">
        <f t="shared" si="7"/>
        <v>0</v>
      </c>
      <c r="N74" s="32">
        <f t="shared" si="7"/>
        <v>0</v>
      </c>
      <c r="O74" s="32">
        <f t="shared" si="7"/>
        <v>0</v>
      </c>
      <c r="P74" s="32">
        <f t="shared" si="7"/>
        <v>0</v>
      </c>
      <c r="Q74" s="32">
        <f t="shared" si="7"/>
        <v>0</v>
      </c>
      <c r="R74" s="32">
        <f t="shared" si="7"/>
        <v>0</v>
      </c>
      <c r="S74" s="33"/>
      <c r="T74" s="18"/>
      <c r="U74" s="18"/>
      <c r="V74" s="138"/>
      <c r="W74" s="138"/>
    </row>
    <row r="75" spans="1:67" ht="15.65" customHeight="1" x14ac:dyDescent="0.35">
      <c r="A75" s="18"/>
      <c r="B75" s="18"/>
      <c r="C75" s="135"/>
      <c r="D75" s="203"/>
      <c r="E75" s="203" t="s">
        <v>38</v>
      </c>
      <c r="F75" s="33">
        <v>81</v>
      </c>
      <c r="G75" s="33">
        <v>90</v>
      </c>
      <c r="H75" s="33">
        <v>81</v>
      </c>
      <c r="I75" s="33">
        <v>72</v>
      </c>
      <c r="J75" s="33">
        <v>66</v>
      </c>
      <c r="K75" s="33">
        <v>75</v>
      </c>
      <c r="L75" s="33">
        <v>90</v>
      </c>
      <c r="M75" s="33">
        <v>90</v>
      </c>
      <c r="N75" s="33">
        <v>72</v>
      </c>
      <c r="O75" s="33">
        <v>72</v>
      </c>
      <c r="P75" s="33">
        <v>93</v>
      </c>
      <c r="Q75" s="33">
        <v>72</v>
      </c>
      <c r="R75" s="33">
        <v>87</v>
      </c>
      <c r="S75" s="18"/>
      <c r="T75" s="18"/>
      <c r="U75" s="18"/>
      <c r="V75" s="138"/>
      <c r="W75" s="138"/>
    </row>
    <row r="76" spans="1:67" x14ac:dyDescent="0.35">
      <c r="A76" s="18"/>
      <c r="B76" s="18"/>
      <c r="E76" s="137"/>
      <c r="F76" s="17"/>
      <c r="G76" s="18"/>
      <c r="H76" s="17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38"/>
      <c r="W76" s="138"/>
    </row>
    <row r="77" spans="1:67" s="205" customFormat="1" x14ac:dyDescent="0.35">
      <c r="A77" s="35"/>
      <c r="B77" s="35"/>
      <c r="C77" s="204"/>
      <c r="E77" s="206"/>
      <c r="F77" s="34"/>
      <c r="G77" s="35"/>
      <c r="H77" s="34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5"/>
      <c r="AJ77" s="35"/>
      <c r="AK77" s="35"/>
      <c r="AL77" s="35"/>
      <c r="AM77" s="35"/>
      <c r="AN77" s="35"/>
      <c r="AO77" s="35"/>
      <c r="AP77" s="35"/>
      <c r="AQ77" s="35"/>
      <c r="AR77" s="35"/>
      <c r="AS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  <c r="BF77" s="35"/>
      <c r="BG77" s="35"/>
      <c r="BH77" s="35"/>
      <c r="BI77" s="35"/>
      <c r="BJ77" s="35"/>
      <c r="BK77" s="35"/>
      <c r="BL77" s="35"/>
      <c r="BM77" s="35"/>
      <c r="BN77" s="35"/>
      <c r="BO77" s="35"/>
    </row>
    <row r="78" spans="1:67" s="205" customFormat="1" x14ac:dyDescent="0.35">
      <c r="A78" s="35"/>
      <c r="B78" s="35"/>
      <c r="C78" s="204"/>
      <c r="E78" s="206"/>
      <c r="F78" s="34"/>
      <c r="G78" s="35"/>
      <c r="H78" s="34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35"/>
      <c r="AK78" s="35"/>
      <c r="AL78" s="35"/>
      <c r="AM78" s="35"/>
      <c r="AN78" s="35"/>
      <c r="AO78" s="35"/>
      <c r="AP78" s="35"/>
      <c r="AQ78" s="35"/>
      <c r="AR78" s="35"/>
      <c r="AS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  <c r="BF78" s="35"/>
      <c r="BG78" s="35"/>
      <c r="BH78" s="35"/>
      <c r="BI78" s="35"/>
      <c r="BJ78" s="35"/>
      <c r="BK78" s="35"/>
      <c r="BL78" s="35"/>
      <c r="BM78" s="35"/>
      <c r="BN78" s="35"/>
      <c r="BO78" s="35"/>
    </row>
    <row r="79" spans="1:67" s="205" customFormat="1" x14ac:dyDescent="0.35">
      <c r="A79" s="35"/>
      <c r="B79" s="35"/>
      <c r="C79" s="204"/>
      <c r="E79" s="206"/>
      <c r="F79" s="34"/>
      <c r="G79" s="35"/>
      <c r="H79" s="34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5"/>
      <c r="AL79" s="35"/>
      <c r="AM79" s="35"/>
      <c r="AN79" s="35"/>
      <c r="AO79" s="35"/>
      <c r="AP79" s="35"/>
      <c r="AQ79" s="35"/>
      <c r="AR79" s="35"/>
      <c r="AS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  <c r="BF79" s="35"/>
      <c r="BG79" s="35"/>
      <c r="BH79" s="35"/>
      <c r="BI79" s="35"/>
      <c r="BJ79" s="35"/>
      <c r="BK79" s="35"/>
      <c r="BL79" s="35"/>
      <c r="BM79" s="35"/>
      <c r="BN79" s="35"/>
      <c r="BO79" s="35"/>
    </row>
  </sheetData>
  <protectedRanges>
    <protectedRange algorithmName="SHA-512" hashValue="aOY/W/8bHNq+2VWOKLPpsZK+WoVym4mo0/gLLkACWb7mqe9bjkKPg+Yu0M3G7tKnmoNP1W8gscfTMeYc1O+03g==" saltValue="0uMoiZiXLoUzK0UZEtAOGQ==" spinCount="100000" sqref="C46:C55 F5:R75 C13:C18 C21:C30 C33:C43 C57:C71" name="Bereich NICHT Ändern"/>
  </protectedRanges>
  <mergeCells count="2">
    <mergeCell ref="D4:D6"/>
    <mergeCell ref="Q5:R6"/>
  </mergeCells>
  <conditionalFormatting sqref="F9:R9">
    <cfRule type="expression" dxfId="273" priority="1257">
      <formula>$D$9=""</formula>
    </cfRule>
    <cfRule type="expression" dxfId="272" priority="1269">
      <formula>$D$9&lt;1</formula>
    </cfRule>
  </conditionalFormatting>
  <conditionalFormatting sqref="F21:R21">
    <cfRule type="expression" dxfId="271" priority="1401">
      <formula>$D$21&lt;1</formula>
    </cfRule>
  </conditionalFormatting>
  <conditionalFormatting sqref="F23:R23 F24:I24">
    <cfRule type="expression" dxfId="270" priority="1400">
      <formula>$D$23=0</formula>
    </cfRule>
  </conditionalFormatting>
  <conditionalFormatting sqref="J24:R24">
    <cfRule type="expression" dxfId="269" priority="1399">
      <formula>$D$24=0</formula>
    </cfRule>
  </conditionalFormatting>
  <conditionalFormatting sqref="F25:R25">
    <cfRule type="expression" dxfId="268" priority="1394">
      <formula>$D$25=0</formula>
    </cfRule>
  </conditionalFormatting>
  <conditionalFormatting sqref="F33 K33:R33 H33">
    <cfRule type="expression" dxfId="267" priority="1393">
      <formula>$D$33=0</formula>
    </cfRule>
  </conditionalFormatting>
  <conditionalFormatting sqref="G34 I34:J34 L34:R34">
    <cfRule type="expression" dxfId="266" priority="1392">
      <formula>$D$34=0</formula>
    </cfRule>
  </conditionalFormatting>
  <conditionalFormatting sqref="N35:R35">
    <cfRule type="expression" dxfId="265" priority="1391">
      <formula>$D$35=0</formula>
    </cfRule>
  </conditionalFormatting>
  <conditionalFormatting sqref="H36 K36:R36 F35:F36 G35:M35 I37:K37 J38:K38">
    <cfRule type="expression" dxfId="264" priority="1390">
      <formula>$D$36=0</formula>
    </cfRule>
  </conditionalFormatting>
  <conditionalFormatting sqref="F19:R19">
    <cfRule type="colorScale" priority="1381">
      <colorScale>
        <cfvo type="num" val="0"/>
        <cfvo type="percentile" val="10"/>
        <cfvo type="num" val="20"/>
        <color theme="0"/>
        <color theme="0"/>
        <color rgb="FF92D050"/>
      </colorScale>
    </cfRule>
  </conditionalFormatting>
  <conditionalFormatting sqref="F74:R74">
    <cfRule type="colorScale" priority="1377">
      <colorScale>
        <cfvo type="num" val="0"/>
        <cfvo type="percentile" val="50"/>
        <cfvo type="num" val="100"/>
        <color theme="0"/>
        <color theme="0"/>
        <color rgb="FF92D050"/>
      </colorScale>
    </cfRule>
  </conditionalFormatting>
  <conditionalFormatting sqref="F44:R44">
    <cfRule type="colorScale" priority="1376">
      <colorScale>
        <cfvo type="num" val="0"/>
        <cfvo type="percentile" val="13"/>
        <cfvo type="num" val="25"/>
        <color theme="0"/>
        <color theme="0"/>
        <color rgb="FF92D050"/>
      </colorScale>
    </cfRule>
  </conditionalFormatting>
  <conditionalFormatting sqref="F72:R72">
    <cfRule type="colorScale" priority="1364">
      <colorScale>
        <cfvo type="num" val="0"/>
        <cfvo type="percentile" val="20"/>
        <cfvo type="num" val="40"/>
        <color theme="0"/>
        <color theme="0"/>
        <color rgb="FF92D050"/>
      </colorScale>
    </cfRule>
  </conditionalFormatting>
  <conditionalFormatting sqref="F9:G9">
    <cfRule type="expression" dxfId="263" priority="1360">
      <formula>$C$9="Einbeziehung des Bauunternehmens ab Lph 7 HOAI"</formula>
    </cfRule>
    <cfRule type="expression" dxfId="262" priority="1361">
      <formula>$C$9="Einbeziehung des Bauunternehmens ab Lph 5 HOAI"</formula>
    </cfRule>
    <cfRule type="expression" dxfId="261" priority="1362">
      <formula>$C$9="Einbeziehung des Bauunternehmens ab Lph 3 HOAI"</formula>
    </cfRule>
    <cfRule type="expression" dxfId="260" priority="1406">
      <formula>$C$9="Einbeziehung des Bauunternehmens ab Lph 1 HOAI"</formula>
    </cfRule>
  </conditionalFormatting>
  <conditionalFormatting sqref="H9:I9">
    <cfRule type="expression" dxfId="259" priority="1359">
      <formula>$C$9="Einbeziehung des Bauunternehmens ab Lph 7 HOAI"</formula>
    </cfRule>
  </conditionalFormatting>
  <conditionalFormatting sqref="J9:R9">
    <cfRule type="expression" dxfId="258" priority="1358">
      <formula>$C$9="Einbeziehung des Bauunternehmens ab Lph 7 HOAI"</formula>
    </cfRule>
  </conditionalFormatting>
  <conditionalFormatting sqref="F10:R10">
    <cfRule type="expression" dxfId="257" priority="1268">
      <formula>$D$10=""</formula>
    </cfRule>
    <cfRule type="expression" dxfId="256" priority="1347">
      <formula>$D$10&lt;1</formula>
    </cfRule>
  </conditionalFormatting>
  <conditionalFormatting sqref="F10:J10">
    <cfRule type="expression" dxfId="255" priority="1354">
      <formula>$C$10="Einbeziehung des Planers bis Lph 3 HOAI"</formula>
    </cfRule>
  </conditionalFormatting>
  <conditionalFormatting sqref="K10:R10">
    <cfRule type="expression" dxfId="254" priority="1353">
      <formula>$C$10="Einbeziehung des Planers bis Lph 3 HOAI"</formula>
    </cfRule>
  </conditionalFormatting>
  <conditionalFormatting sqref="K10:R10">
    <cfRule type="expression" dxfId="253" priority="1351">
      <formula>$C$10="Einbeziehung des Planers bis Lph 5 HOAI"</formula>
    </cfRule>
  </conditionalFormatting>
  <conditionalFormatting sqref="F10:I10">
    <cfRule type="expression" dxfId="252" priority="1350">
      <formula>$C$10="Einbeziehung des Planers über alle Phasen der HOAI"</formula>
    </cfRule>
    <cfRule type="expression" dxfId="251" priority="1352">
      <formula>$C$10="Einbeziehung des Planers bis Lph 5 HOAI"</formula>
    </cfRule>
  </conditionalFormatting>
  <conditionalFormatting sqref="J10:R10">
    <cfRule type="expression" dxfId="250" priority="1349">
      <formula>$C$10="Einbeziehung des Planers über alle Phasen der HOAI"</formula>
    </cfRule>
  </conditionalFormatting>
  <conditionalFormatting sqref="F11:J11 L11">
    <cfRule type="expression" dxfId="249" priority="1346">
      <formula>$C$11="Geringe Personalkapazitäten für die Planungsphase beim Auftraggeber vorhanden"</formula>
    </cfRule>
  </conditionalFormatting>
  <conditionalFormatting sqref="F11:R11">
    <cfRule type="expression" dxfId="248" priority="1266">
      <formula>$D$11&lt;1</formula>
    </cfRule>
  </conditionalFormatting>
  <conditionalFormatting sqref="F12 H12 L12">
    <cfRule type="expression" dxfId="247" priority="1342">
      <formula>$C$12="Geringe Personalkapazitäten für die Projektausführung beim Auftraggeber"</formula>
    </cfRule>
  </conditionalFormatting>
  <conditionalFormatting sqref="G12 I12 J12 K12 M12:R12">
    <cfRule type="expression" dxfId="246" priority="1340">
      <formula>$C$12="Hohe Personalkapazitäten für die Projektausführung beim Auftraggeber"</formula>
    </cfRule>
  </conditionalFormatting>
  <conditionalFormatting sqref="F12:R12">
    <cfRule type="expression" dxfId="245" priority="1265">
      <formula>$D$12&lt;1</formula>
    </cfRule>
  </conditionalFormatting>
  <conditionalFormatting sqref="J9:R9">
    <cfRule type="expression" dxfId="244" priority="1355">
      <formula>$C$9="Einbeziehung des Bauunternehmens ab Lph 7 HOAI"</formula>
    </cfRule>
  </conditionalFormatting>
  <conditionalFormatting sqref="L38:M38">
    <cfRule type="expression" dxfId="243" priority="1321">
      <formula>$D$36=0</formula>
    </cfRule>
  </conditionalFormatting>
  <conditionalFormatting sqref="P38">
    <cfRule type="expression" dxfId="242" priority="1292">
      <formula>$D$36=0</formula>
    </cfRule>
  </conditionalFormatting>
  <conditionalFormatting sqref="F37">
    <cfRule type="expression" dxfId="241" priority="1319">
      <formula>$D$36=0</formula>
    </cfRule>
  </conditionalFormatting>
  <conditionalFormatting sqref="I33:J33">
    <cfRule type="expression" dxfId="240" priority="1303">
      <formula>$D$48=0</formula>
    </cfRule>
  </conditionalFormatting>
  <conditionalFormatting sqref="F34">
    <cfRule type="expression" dxfId="239" priority="1302">
      <formula>$D$48=0</formula>
    </cfRule>
  </conditionalFormatting>
  <conditionalFormatting sqref="H34">
    <cfRule type="expression" dxfId="238" priority="1301">
      <formula>$D$48=0</formula>
    </cfRule>
  </conditionalFormatting>
  <conditionalFormatting sqref="G36:G38">
    <cfRule type="expression" dxfId="237" priority="1300">
      <formula>$D$48=0</formula>
    </cfRule>
  </conditionalFormatting>
  <conditionalFormatting sqref="I36:J36">
    <cfRule type="expression" dxfId="236" priority="1299">
      <formula>$D$48=0</formula>
    </cfRule>
  </conditionalFormatting>
  <conditionalFormatting sqref="L37:M37">
    <cfRule type="expression" dxfId="235" priority="1298">
      <formula>$D$48=0</formula>
    </cfRule>
  </conditionalFormatting>
  <conditionalFormatting sqref="N37:O38">
    <cfRule type="expression" dxfId="234" priority="1297">
      <formula>$D$36=0</formula>
    </cfRule>
  </conditionalFormatting>
  <conditionalFormatting sqref="Q37:Q38">
    <cfRule type="expression" dxfId="233" priority="1296">
      <formula>$D$36=0</formula>
    </cfRule>
  </conditionalFormatting>
  <conditionalFormatting sqref="P37">
    <cfRule type="expression" dxfId="232" priority="1295">
      <formula>$D$48=0</formula>
    </cfRule>
  </conditionalFormatting>
  <conditionalFormatting sqref="R37">
    <cfRule type="expression" dxfId="231" priority="1294">
      <formula>$D$48=0</formula>
    </cfRule>
  </conditionalFormatting>
  <conditionalFormatting sqref="I38">
    <cfRule type="expression" dxfId="230" priority="1293">
      <formula>$D$48=0</formula>
    </cfRule>
  </conditionalFormatting>
  <conditionalFormatting sqref="R38">
    <cfRule type="expression" dxfId="229" priority="1291">
      <formula>$D$36=0</formula>
    </cfRule>
  </conditionalFormatting>
  <conditionalFormatting sqref="G33">
    <cfRule type="expression" dxfId="228" priority="1282">
      <formula>$D$48=0</formula>
    </cfRule>
  </conditionalFormatting>
  <conditionalFormatting sqref="K34">
    <cfRule type="expression" dxfId="227" priority="1281">
      <formula>$D$48=0</formula>
    </cfRule>
  </conditionalFormatting>
  <conditionalFormatting sqref="L9:M9 P9 R9">
    <cfRule type="expression" dxfId="226" priority="1357">
      <formula>$C$9="Einbeziehung des Bauunternehmens ab Lph 1 HOAI"</formula>
    </cfRule>
  </conditionalFormatting>
  <conditionalFormatting sqref="K9 N9:O9 Q9">
    <cfRule type="expression" dxfId="225" priority="1333">
      <formula>$C$9="Einbeziehung des Bauunternehmens ab Lph 3 HOAI"</formula>
    </cfRule>
  </conditionalFormatting>
  <conditionalFormatting sqref="J9">
    <cfRule type="expression" dxfId="224" priority="1272">
      <formula>$C$9="Einbeziehung des Bauunternehmens ab Lph 5 HOAI"</formula>
    </cfRule>
  </conditionalFormatting>
  <conditionalFormatting sqref="J10">
    <cfRule type="expression" dxfId="223" priority="1348">
      <formula>$C$10="Einbeziehung des Planers bis Lph 5 HOAI"</formula>
    </cfRule>
  </conditionalFormatting>
  <conditionalFormatting sqref="M11:R11 K11">
    <cfRule type="expression" dxfId="222" priority="1344">
      <formula>$C$11="Hohe Personalkapazitäten für die Planungsphase beim Auftraggeber vorhanden"</formula>
    </cfRule>
    <cfRule type="expression" dxfId="221" priority="1345">
      <formula>$C$11="Mittlere Personalkapazitäten für die Planungsphase beim Auftraggeber vorhanden"</formula>
    </cfRule>
  </conditionalFormatting>
  <conditionalFormatting sqref="G11 I11:J11">
    <cfRule type="expression" dxfId="220" priority="1343">
      <formula>$C$11="Mittlere Personalkapazitäten für die Planungsphase beim Auftraggeber vorhanden"</formula>
    </cfRule>
  </conditionalFormatting>
  <conditionalFormatting sqref="F11 I11">
    <cfRule type="expression" dxfId="219" priority="1267">
      <formula>$C$11="Hohe Personalkapazitäten für die Planungsphase beim Auftraggeber vorhanden"</formula>
    </cfRule>
  </conditionalFormatting>
  <conditionalFormatting sqref="G12 I12:K12 M12:R12">
    <cfRule type="expression" dxfId="218" priority="1341">
      <formula>$C$12="Mittlere Personalkapazitäten für die Projektausführung beim Auftraggeber"</formula>
    </cfRule>
  </conditionalFormatting>
  <conditionalFormatting sqref="H12">
    <cfRule type="expression" dxfId="217" priority="1339">
      <formula>$C$12="Hohe Personalkapazitäten für die Projektausführung beim Auftraggeber"</formula>
    </cfRule>
  </conditionalFormatting>
  <conditionalFormatting sqref="F56:R56">
    <cfRule type="expression" dxfId="216" priority="1241">
      <formula>$D$56&lt;1</formula>
    </cfRule>
  </conditionalFormatting>
  <conditionalFormatting sqref="F56:K56">
    <cfRule type="expression" dxfId="215" priority="1246">
      <formula>$C$56="Bauinvestitionsvolumen: kleiner 15 Mio. €"</formula>
    </cfRule>
  </conditionalFormatting>
  <conditionalFormatting sqref="F56:K56 N56:O56 Q56">
    <cfRule type="expression" dxfId="214" priority="1244">
      <formula>$C$56="Bauinvestitionsvolumen: zwischen 15-50 Mio. €"</formula>
    </cfRule>
  </conditionalFormatting>
  <conditionalFormatting sqref="G56 I56:R56">
    <cfRule type="expression" dxfId="213" priority="1243">
      <formula>$C$56="Bauinvestitionsvolumen: zwischen 50-100 Mio. €"</formula>
    </cfRule>
  </conditionalFormatting>
  <conditionalFormatting sqref="F56 H56">
    <cfRule type="expression" dxfId="212" priority="1242">
      <formula>$C$56="Bauinvestitionsvolumen: zwischen 50-100 Mio. €"</formula>
    </cfRule>
  </conditionalFormatting>
  <conditionalFormatting sqref="F13:R13">
    <cfRule type="expression" dxfId="211" priority="1240">
      <formula>$D$13&lt;1</formula>
    </cfRule>
  </conditionalFormatting>
  <conditionalFormatting sqref="F22:R22">
    <cfRule type="expression" dxfId="210" priority="1219">
      <formula>$D$22&lt;1</formula>
    </cfRule>
  </conditionalFormatting>
  <conditionalFormatting sqref="F33:R33">
    <cfRule type="expression" dxfId="209" priority="1218">
      <formula>$D$33&lt;1</formula>
    </cfRule>
  </conditionalFormatting>
  <conditionalFormatting sqref="F34:R34">
    <cfRule type="expression" dxfId="208" priority="1217">
      <formula>$D$34&lt;1</formula>
    </cfRule>
  </conditionalFormatting>
  <conditionalFormatting sqref="F36:R36">
    <cfRule type="expression" dxfId="207" priority="1216">
      <formula>$D$36&lt;1</formula>
    </cfRule>
  </conditionalFormatting>
  <conditionalFormatting sqref="F37:R37">
    <cfRule type="expression" dxfId="206" priority="1215">
      <formula>$D$37&lt;1</formula>
    </cfRule>
  </conditionalFormatting>
  <conditionalFormatting sqref="F38:R38">
    <cfRule type="expression" dxfId="205" priority="1214">
      <formula>$D$38&lt;1</formula>
    </cfRule>
  </conditionalFormatting>
  <conditionalFormatting sqref="F46:R46">
    <cfRule type="expression" dxfId="204" priority="1213">
      <formula>$D$46&lt;1</formula>
    </cfRule>
  </conditionalFormatting>
  <conditionalFormatting sqref="F47:R47">
    <cfRule type="expression" dxfId="203" priority="1212">
      <formula>$D$47&lt;1</formula>
    </cfRule>
  </conditionalFormatting>
  <conditionalFormatting sqref="F48:R48">
    <cfRule type="expression" dxfId="202" priority="1211">
      <formula>$D$48&lt;1</formula>
    </cfRule>
  </conditionalFormatting>
  <conditionalFormatting sqref="F49:R49">
    <cfRule type="expression" dxfId="201" priority="1210">
      <formula>$D$49&lt;1</formula>
    </cfRule>
  </conditionalFormatting>
  <conditionalFormatting sqref="F50:R50">
    <cfRule type="expression" dxfId="200" priority="1209">
      <formula>$D$50&lt;1</formula>
    </cfRule>
  </conditionalFormatting>
  <conditionalFormatting sqref="F51:R51">
    <cfRule type="expression" dxfId="199" priority="1208">
      <formula>$D$51&lt;1</formula>
    </cfRule>
  </conditionalFormatting>
  <conditionalFormatting sqref="F52:R52">
    <cfRule type="expression" dxfId="198" priority="1207">
      <formula>$D$52&lt;1</formula>
    </cfRule>
  </conditionalFormatting>
  <conditionalFormatting sqref="F53:R53">
    <cfRule type="expression" dxfId="197" priority="1206">
      <formula>$D$53&lt;1</formula>
    </cfRule>
  </conditionalFormatting>
  <conditionalFormatting sqref="F54:R54">
    <cfRule type="expression" dxfId="196" priority="1205">
      <formula>$D$54&lt;1</formula>
    </cfRule>
  </conditionalFormatting>
  <conditionalFormatting sqref="F55:R55">
    <cfRule type="expression" dxfId="195" priority="1204">
      <formula>$D$55&lt;1</formula>
    </cfRule>
  </conditionalFormatting>
  <conditionalFormatting sqref="R22">
    <cfRule type="expression" dxfId="194" priority="1229">
      <formula>#REF!=0</formula>
    </cfRule>
  </conditionalFormatting>
  <conditionalFormatting sqref="K22 M22:Q22">
    <cfRule type="expression" dxfId="193" priority="1228">
      <formula>#REF!=0</formula>
    </cfRule>
  </conditionalFormatting>
  <conditionalFormatting sqref="F22 H22">
    <cfRule type="expression" dxfId="192" priority="1223">
      <formula>#REF!=""</formula>
    </cfRule>
    <cfRule type="expression" dxfId="191" priority="1224">
      <formula>#REF!&lt;1</formula>
    </cfRule>
  </conditionalFormatting>
  <conditionalFormatting sqref="F22 H22">
    <cfRule type="expression" dxfId="190" priority="1226">
      <formula>#REF!="Einbeziehung des Planers bis Lph 5 HOAI"</formula>
    </cfRule>
    <cfRule type="expression" dxfId="189" priority="1227">
      <formula>#REF!="Einbeziehung des Planers bis Lph 3 HOAI"</formula>
    </cfRule>
  </conditionalFormatting>
  <conditionalFormatting sqref="F22 H22">
    <cfRule type="expression" dxfId="188" priority="1225">
      <formula>#REF!="Einbeziehung des Planers über alle Phasen der HOAI"</formula>
    </cfRule>
  </conditionalFormatting>
  <conditionalFormatting sqref="I22:J22">
    <cfRule type="expression" dxfId="187" priority="1222">
      <formula>#REF!=0</formula>
    </cfRule>
  </conditionalFormatting>
  <conditionalFormatting sqref="G22">
    <cfRule type="expression" dxfId="186" priority="1221">
      <formula>#REF!=0</formula>
    </cfRule>
  </conditionalFormatting>
  <conditionalFormatting sqref="L22">
    <cfRule type="expression" dxfId="185" priority="1220">
      <formula>#REF!=0</formula>
    </cfRule>
  </conditionalFormatting>
  <conditionalFormatting sqref="F31:R31">
    <cfRule type="colorScale" priority="1203">
      <colorScale>
        <cfvo type="num" val="0"/>
        <cfvo type="percentile" val="10"/>
        <cfvo type="num" val="20"/>
        <color theme="0"/>
        <color theme="0"/>
        <color rgb="FF92D050"/>
      </colorScale>
    </cfRule>
  </conditionalFormatting>
  <conditionalFormatting sqref="F14">
    <cfRule type="expression" dxfId="184" priority="746">
      <formula>F14=""</formula>
    </cfRule>
    <cfRule type="expression" dxfId="183" priority="1195">
      <formula>F14=2</formula>
    </cfRule>
    <cfRule type="expression" dxfId="182" priority="1196">
      <formula>F14=1</formula>
    </cfRule>
    <cfRule type="expression" dxfId="181" priority="1202">
      <formula>F14&lt;1</formula>
    </cfRule>
  </conditionalFormatting>
  <conditionalFormatting sqref="F14 F18:R18">
    <cfRule type="expression" dxfId="180" priority="157">
      <formula>$D14&lt;1</formula>
    </cfRule>
  </conditionalFormatting>
  <conditionalFormatting sqref="G14">
    <cfRule type="expression" dxfId="179" priority="187">
      <formula>G14=""</formula>
    </cfRule>
    <cfRule type="expression" dxfId="178" priority="188">
      <formula>G14=2</formula>
    </cfRule>
    <cfRule type="expression" dxfId="177" priority="189">
      <formula>G14=1</formula>
    </cfRule>
    <cfRule type="expression" dxfId="176" priority="190">
      <formula>G14&lt;1</formula>
    </cfRule>
  </conditionalFormatting>
  <conditionalFormatting sqref="G14">
    <cfRule type="expression" dxfId="175" priority="186">
      <formula>$D14&lt;1</formula>
    </cfRule>
  </conditionalFormatting>
  <conditionalFormatting sqref="H14">
    <cfRule type="expression" dxfId="174" priority="182">
      <formula>H14=""</formula>
    </cfRule>
    <cfRule type="expression" dxfId="173" priority="183">
      <formula>H14=2</formula>
    </cfRule>
    <cfRule type="expression" dxfId="172" priority="184">
      <formula>H14=1</formula>
    </cfRule>
    <cfRule type="expression" dxfId="171" priority="185">
      <formula>H14&lt;1</formula>
    </cfRule>
  </conditionalFormatting>
  <conditionalFormatting sqref="H14">
    <cfRule type="expression" dxfId="170" priority="181">
      <formula>$D14&lt;1</formula>
    </cfRule>
  </conditionalFormatting>
  <conditionalFormatting sqref="F57:R71">
    <cfRule type="expression" dxfId="169" priority="2">
      <formula>F57=""</formula>
    </cfRule>
    <cfRule type="expression" dxfId="168" priority="3">
      <formula>F57=2</formula>
    </cfRule>
    <cfRule type="expression" dxfId="167" priority="4">
      <formula>F57=1</formula>
    </cfRule>
    <cfRule type="expression" dxfId="166" priority="5">
      <formula>F57&lt;1</formula>
    </cfRule>
  </conditionalFormatting>
  <conditionalFormatting sqref="F57:R71">
    <cfRule type="expression" dxfId="165" priority="1">
      <formula>$D57&lt;1</formula>
    </cfRule>
  </conditionalFormatting>
  <conditionalFormatting sqref="K17">
    <cfRule type="expression" dxfId="164" priority="172">
      <formula>K17=""</formula>
    </cfRule>
    <cfRule type="expression" dxfId="163" priority="173">
      <formula>K17=2</formula>
    </cfRule>
    <cfRule type="expression" dxfId="162" priority="174">
      <formula>K17=1</formula>
    </cfRule>
    <cfRule type="expression" dxfId="161" priority="175">
      <formula>K17&lt;1</formula>
    </cfRule>
  </conditionalFormatting>
  <conditionalFormatting sqref="K17">
    <cfRule type="expression" dxfId="160" priority="171">
      <formula>$D17&lt;1</formula>
    </cfRule>
  </conditionalFormatting>
  <conditionalFormatting sqref="K16">
    <cfRule type="expression" dxfId="159" priority="167">
      <formula>K16=""</formula>
    </cfRule>
    <cfRule type="expression" dxfId="158" priority="168">
      <formula>K16=2</formula>
    </cfRule>
    <cfRule type="expression" dxfId="157" priority="169">
      <formula>K16=1</formula>
    </cfRule>
    <cfRule type="expression" dxfId="156" priority="170">
      <formula>K16&lt;1</formula>
    </cfRule>
  </conditionalFormatting>
  <conditionalFormatting sqref="K16">
    <cfRule type="expression" dxfId="155" priority="166">
      <formula>$D16&lt;1</formula>
    </cfRule>
  </conditionalFormatting>
  <conditionalFormatting sqref="F39:R43">
    <cfRule type="expression" dxfId="154" priority="7">
      <formula>F39=""</formula>
    </cfRule>
    <cfRule type="expression" dxfId="153" priority="8">
      <formula>F39=2</formula>
    </cfRule>
    <cfRule type="expression" dxfId="152" priority="9">
      <formula>F39=1</formula>
    </cfRule>
    <cfRule type="expression" dxfId="151" priority="10">
      <formula>F39&lt;1</formula>
    </cfRule>
  </conditionalFormatting>
  <conditionalFormatting sqref="F39:R43">
    <cfRule type="expression" dxfId="150" priority="6">
      <formula>$D39&lt;1</formula>
    </cfRule>
  </conditionalFormatting>
  <conditionalFormatting sqref="F18:R18 L16:R17 F16:J17 F15:R15 I14:R14">
    <cfRule type="expression" dxfId="149" priority="158">
      <formula>F14=""</formula>
    </cfRule>
    <cfRule type="expression" dxfId="148" priority="159">
      <formula>F14=2</formula>
    </cfRule>
    <cfRule type="expression" dxfId="147" priority="160">
      <formula>F14=1</formula>
    </cfRule>
    <cfRule type="expression" dxfId="146" priority="745">
      <formula>F14&lt;1</formula>
    </cfRule>
  </conditionalFormatting>
  <conditionalFormatting sqref="L16:R17 F16:J17 F15:R15 I14:R14">
    <cfRule type="expression" dxfId="145" priority="156">
      <formula>$D14&lt;1</formula>
    </cfRule>
  </conditionalFormatting>
  <conditionalFormatting sqref="F26">
    <cfRule type="expression" dxfId="144" priority="152">
      <formula>F26=""</formula>
    </cfRule>
    <cfRule type="expression" dxfId="143" priority="153">
      <formula>F26=2</formula>
    </cfRule>
    <cfRule type="expression" dxfId="142" priority="154">
      <formula>F26=1</formula>
    </cfRule>
    <cfRule type="expression" dxfId="141" priority="155">
      <formula>F26&lt;1</formula>
    </cfRule>
  </conditionalFormatting>
  <conditionalFormatting sqref="F26">
    <cfRule type="expression" dxfId="140" priority="151">
      <formula>$D26&lt;1</formula>
    </cfRule>
  </conditionalFormatting>
  <conditionalFormatting sqref="G26">
    <cfRule type="expression" dxfId="139" priority="147">
      <formula>G26=""</formula>
    </cfRule>
    <cfRule type="expression" dxfId="138" priority="148">
      <formula>G26=2</formula>
    </cfRule>
    <cfRule type="expression" dxfId="137" priority="149">
      <formula>G26=1</formula>
    </cfRule>
    <cfRule type="expression" dxfId="136" priority="150">
      <formula>G26&lt;1</formula>
    </cfRule>
  </conditionalFormatting>
  <conditionalFormatting sqref="G26">
    <cfRule type="expression" dxfId="135" priority="146">
      <formula>$D26&lt;1</formula>
    </cfRule>
  </conditionalFormatting>
  <conditionalFormatting sqref="H26">
    <cfRule type="expression" dxfId="134" priority="142">
      <formula>H26=""</formula>
    </cfRule>
    <cfRule type="expression" dxfId="133" priority="143">
      <formula>H26=2</formula>
    </cfRule>
    <cfRule type="expression" dxfId="132" priority="144">
      <formula>H26=1</formula>
    </cfRule>
    <cfRule type="expression" dxfId="131" priority="145">
      <formula>H26&lt;1</formula>
    </cfRule>
  </conditionalFormatting>
  <conditionalFormatting sqref="H26">
    <cfRule type="expression" dxfId="130" priority="141">
      <formula>$D26&lt;1</formula>
    </cfRule>
  </conditionalFormatting>
  <conditionalFormatting sqref="I26">
    <cfRule type="expression" dxfId="129" priority="137">
      <formula>I26=""</formula>
    </cfRule>
    <cfRule type="expression" dxfId="128" priority="138">
      <formula>I26=2</formula>
    </cfRule>
    <cfRule type="expression" dxfId="127" priority="139">
      <formula>I26=1</formula>
    </cfRule>
    <cfRule type="expression" dxfId="126" priority="140">
      <formula>I26&lt;1</formula>
    </cfRule>
  </conditionalFormatting>
  <conditionalFormatting sqref="I26">
    <cfRule type="expression" dxfId="125" priority="136">
      <formula>$D26&lt;1</formula>
    </cfRule>
  </conditionalFormatting>
  <conditionalFormatting sqref="J26">
    <cfRule type="expression" dxfId="124" priority="132">
      <formula>J26=""</formula>
    </cfRule>
    <cfRule type="expression" dxfId="123" priority="133">
      <formula>J26=2</formula>
    </cfRule>
    <cfRule type="expression" dxfId="122" priority="134">
      <formula>J26=1</formula>
    </cfRule>
    <cfRule type="expression" dxfId="121" priority="135">
      <formula>J26&lt;1</formula>
    </cfRule>
  </conditionalFormatting>
  <conditionalFormatting sqref="J26">
    <cfRule type="expression" dxfId="120" priority="131">
      <formula>$D26&lt;1</formula>
    </cfRule>
  </conditionalFormatting>
  <conditionalFormatting sqref="K26">
    <cfRule type="expression" dxfId="119" priority="127">
      <formula>K26=""</formula>
    </cfRule>
    <cfRule type="expression" dxfId="118" priority="128">
      <formula>K26=2</formula>
    </cfRule>
    <cfRule type="expression" dxfId="117" priority="129">
      <formula>K26=1</formula>
    </cfRule>
    <cfRule type="expression" dxfId="116" priority="130">
      <formula>K26&lt;1</formula>
    </cfRule>
  </conditionalFormatting>
  <conditionalFormatting sqref="K26">
    <cfRule type="expression" dxfId="115" priority="126">
      <formula>$D26&lt;1</formula>
    </cfRule>
  </conditionalFormatting>
  <conditionalFormatting sqref="L26">
    <cfRule type="expression" dxfId="114" priority="122">
      <formula>L26=""</formula>
    </cfRule>
    <cfRule type="expression" dxfId="113" priority="123">
      <formula>L26=2</formula>
    </cfRule>
    <cfRule type="expression" dxfId="112" priority="124">
      <formula>L26=1</formula>
    </cfRule>
    <cfRule type="expression" dxfId="111" priority="125">
      <formula>L26&lt;1</formula>
    </cfRule>
  </conditionalFormatting>
  <conditionalFormatting sqref="L26">
    <cfRule type="expression" dxfId="110" priority="121">
      <formula>$D26&lt;1</formula>
    </cfRule>
  </conditionalFormatting>
  <conditionalFormatting sqref="M26">
    <cfRule type="expression" dxfId="109" priority="117">
      <formula>M26=""</formula>
    </cfRule>
    <cfRule type="expression" dxfId="108" priority="118">
      <formula>M26=2</formula>
    </cfRule>
    <cfRule type="expression" dxfId="107" priority="119">
      <formula>M26=1</formula>
    </cfRule>
    <cfRule type="expression" dxfId="106" priority="120">
      <formula>M26&lt;1</formula>
    </cfRule>
  </conditionalFormatting>
  <conditionalFormatting sqref="M26">
    <cfRule type="expression" dxfId="105" priority="116">
      <formula>$D26&lt;1</formula>
    </cfRule>
  </conditionalFormatting>
  <conditionalFormatting sqref="N26">
    <cfRule type="expression" dxfId="104" priority="112">
      <formula>N26=""</formula>
    </cfRule>
    <cfRule type="expression" dxfId="103" priority="113">
      <formula>N26=2</formula>
    </cfRule>
    <cfRule type="expression" dxfId="102" priority="114">
      <formula>N26=1</formula>
    </cfRule>
    <cfRule type="expression" dxfId="101" priority="115">
      <formula>N26&lt;1</formula>
    </cfRule>
  </conditionalFormatting>
  <conditionalFormatting sqref="N26">
    <cfRule type="expression" dxfId="100" priority="111">
      <formula>$D26&lt;1</formula>
    </cfRule>
  </conditionalFormatting>
  <conditionalFormatting sqref="O26">
    <cfRule type="expression" dxfId="99" priority="107">
      <formula>O26=""</formula>
    </cfRule>
    <cfRule type="expression" dxfId="98" priority="108">
      <formula>O26=2</formula>
    </cfRule>
    <cfRule type="expression" dxfId="97" priority="109">
      <formula>O26=1</formula>
    </cfRule>
    <cfRule type="expression" dxfId="96" priority="110">
      <formula>O26&lt;1</formula>
    </cfRule>
  </conditionalFormatting>
  <conditionalFormatting sqref="O26">
    <cfRule type="expression" dxfId="95" priority="106">
      <formula>$D26&lt;1</formula>
    </cfRule>
  </conditionalFormatting>
  <conditionalFormatting sqref="P26">
    <cfRule type="expression" dxfId="94" priority="102">
      <formula>P26=""</formula>
    </cfRule>
    <cfRule type="expression" dxfId="93" priority="103">
      <formula>P26=2</formula>
    </cfRule>
    <cfRule type="expression" dxfId="92" priority="104">
      <formula>P26=1</formula>
    </cfRule>
    <cfRule type="expression" dxfId="91" priority="105">
      <formula>P26&lt;1</formula>
    </cfRule>
  </conditionalFormatting>
  <conditionalFormatting sqref="P26">
    <cfRule type="expression" dxfId="90" priority="101">
      <formula>$D26&lt;1</formula>
    </cfRule>
  </conditionalFormatting>
  <conditionalFormatting sqref="Q26">
    <cfRule type="expression" dxfId="89" priority="97">
      <formula>Q26=""</formula>
    </cfRule>
    <cfRule type="expression" dxfId="88" priority="98">
      <formula>Q26=2</formula>
    </cfRule>
    <cfRule type="expression" dxfId="87" priority="99">
      <formula>Q26=1</formula>
    </cfRule>
    <cfRule type="expression" dxfId="86" priority="100">
      <formula>Q26&lt;1</formula>
    </cfRule>
  </conditionalFormatting>
  <conditionalFormatting sqref="Q26">
    <cfRule type="expression" dxfId="85" priority="96">
      <formula>$D26&lt;1</formula>
    </cfRule>
  </conditionalFormatting>
  <conditionalFormatting sqref="R26">
    <cfRule type="expression" dxfId="84" priority="92">
      <formula>R26=""</formula>
    </cfRule>
    <cfRule type="expression" dxfId="83" priority="93">
      <formula>R26=2</formula>
    </cfRule>
    <cfRule type="expression" dxfId="82" priority="94">
      <formula>R26=1</formula>
    </cfRule>
    <cfRule type="expression" dxfId="81" priority="95">
      <formula>R26&lt;1</formula>
    </cfRule>
  </conditionalFormatting>
  <conditionalFormatting sqref="R26">
    <cfRule type="expression" dxfId="80" priority="91">
      <formula>$D26&lt;1</formula>
    </cfRule>
  </conditionalFormatting>
  <conditionalFormatting sqref="F27">
    <cfRule type="expression" dxfId="79" priority="87">
      <formula>F27=""</formula>
    </cfRule>
    <cfRule type="expression" dxfId="78" priority="88">
      <formula>F27=2</formula>
    </cfRule>
    <cfRule type="expression" dxfId="77" priority="89">
      <formula>F27=1</formula>
    </cfRule>
    <cfRule type="expression" dxfId="76" priority="90">
      <formula>F27&lt;1</formula>
    </cfRule>
  </conditionalFormatting>
  <conditionalFormatting sqref="F27">
    <cfRule type="expression" dxfId="75" priority="86">
      <formula>$D27&lt;1</formula>
    </cfRule>
  </conditionalFormatting>
  <conditionalFormatting sqref="G27">
    <cfRule type="expression" dxfId="74" priority="82">
      <formula>G27=""</formula>
    </cfRule>
    <cfRule type="expression" dxfId="73" priority="83">
      <formula>G27=2</formula>
    </cfRule>
    <cfRule type="expression" dxfId="72" priority="84">
      <formula>G27=1</formula>
    </cfRule>
    <cfRule type="expression" dxfId="71" priority="85">
      <formula>G27&lt;1</formula>
    </cfRule>
  </conditionalFormatting>
  <conditionalFormatting sqref="G27">
    <cfRule type="expression" dxfId="70" priority="81">
      <formula>$D27&lt;1</formula>
    </cfRule>
  </conditionalFormatting>
  <conditionalFormatting sqref="H27">
    <cfRule type="expression" dxfId="69" priority="77">
      <formula>H27=""</formula>
    </cfRule>
    <cfRule type="expression" dxfId="68" priority="78">
      <formula>H27=2</formula>
    </cfRule>
    <cfRule type="expression" dxfId="67" priority="79">
      <formula>H27=1</formula>
    </cfRule>
    <cfRule type="expression" dxfId="66" priority="80">
      <formula>H27&lt;1</formula>
    </cfRule>
  </conditionalFormatting>
  <conditionalFormatting sqref="H27">
    <cfRule type="expression" dxfId="65" priority="76">
      <formula>$D27&lt;1</formula>
    </cfRule>
  </conditionalFormatting>
  <conditionalFormatting sqref="I27">
    <cfRule type="expression" dxfId="64" priority="72">
      <formula>I27=""</formula>
    </cfRule>
    <cfRule type="expression" dxfId="63" priority="73">
      <formula>I27=2</formula>
    </cfRule>
    <cfRule type="expression" dxfId="62" priority="74">
      <formula>I27=1</formula>
    </cfRule>
    <cfRule type="expression" dxfId="61" priority="75">
      <formula>I27&lt;1</formula>
    </cfRule>
  </conditionalFormatting>
  <conditionalFormatting sqref="I27">
    <cfRule type="expression" dxfId="60" priority="71">
      <formula>$D27&lt;1</formula>
    </cfRule>
  </conditionalFormatting>
  <conditionalFormatting sqref="J27">
    <cfRule type="expression" dxfId="59" priority="67">
      <formula>J27=""</formula>
    </cfRule>
    <cfRule type="expression" dxfId="58" priority="68">
      <formula>J27=2</formula>
    </cfRule>
    <cfRule type="expression" dxfId="57" priority="69">
      <formula>J27=1</formula>
    </cfRule>
    <cfRule type="expression" dxfId="56" priority="70">
      <formula>J27&lt;1</formula>
    </cfRule>
  </conditionalFormatting>
  <conditionalFormatting sqref="J27">
    <cfRule type="expression" dxfId="55" priority="66">
      <formula>$D27&lt;1</formula>
    </cfRule>
  </conditionalFormatting>
  <conditionalFormatting sqref="K27">
    <cfRule type="expression" dxfId="54" priority="62">
      <formula>K27=""</formula>
    </cfRule>
    <cfRule type="expression" dxfId="53" priority="63">
      <formula>K27=2</formula>
    </cfRule>
    <cfRule type="expression" dxfId="52" priority="64">
      <formula>K27=1</formula>
    </cfRule>
    <cfRule type="expression" dxfId="51" priority="65">
      <formula>K27&lt;1</formula>
    </cfRule>
  </conditionalFormatting>
  <conditionalFormatting sqref="K27">
    <cfRule type="expression" dxfId="50" priority="61">
      <formula>$D27&lt;1</formula>
    </cfRule>
  </conditionalFormatting>
  <conditionalFormatting sqref="L27">
    <cfRule type="expression" dxfId="49" priority="57">
      <formula>L27=""</formula>
    </cfRule>
    <cfRule type="expression" dxfId="48" priority="58">
      <formula>L27=2</formula>
    </cfRule>
    <cfRule type="expression" dxfId="47" priority="59">
      <formula>L27=1</formula>
    </cfRule>
    <cfRule type="expression" dxfId="46" priority="60">
      <formula>L27&lt;1</formula>
    </cfRule>
  </conditionalFormatting>
  <conditionalFormatting sqref="L27">
    <cfRule type="expression" dxfId="45" priority="56">
      <formula>$D27&lt;1</formula>
    </cfRule>
  </conditionalFormatting>
  <conditionalFormatting sqref="M27">
    <cfRule type="expression" dxfId="44" priority="52">
      <formula>M27=""</formula>
    </cfRule>
    <cfRule type="expression" dxfId="43" priority="53">
      <formula>M27=2</formula>
    </cfRule>
    <cfRule type="expression" dxfId="42" priority="54">
      <formula>M27=1</formula>
    </cfRule>
    <cfRule type="expression" dxfId="41" priority="55">
      <formula>M27&lt;1</formula>
    </cfRule>
  </conditionalFormatting>
  <conditionalFormatting sqref="M27">
    <cfRule type="expression" dxfId="40" priority="51">
      <formula>$D27&lt;1</formula>
    </cfRule>
  </conditionalFormatting>
  <conditionalFormatting sqref="N27">
    <cfRule type="expression" dxfId="39" priority="47">
      <formula>N27=""</formula>
    </cfRule>
    <cfRule type="expression" dxfId="38" priority="48">
      <formula>N27=2</formula>
    </cfRule>
    <cfRule type="expression" dxfId="37" priority="49">
      <formula>N27=1</formula>
    </cfRule>
    <cfRule type="expression" dxfId="36" priority="50">
      <formula>N27&lt;1</formula>
    </cfRule>
  </conditionalFormatting>
  <conditionalFormatting sqref="N27">
    <cfRule type="expression" dxfId="35" priority="46">
      <formula>$D27&lt;1</formula>
    </cfRule>
  </conditionalFormatting>
  <conditionalFormatting sqref="O27">
    <cfRule type="expression" dxfId="34" priority="42">
      <formula>O27=""</formula>
    </cfRule>
    <cfRule type="expression" dxfId="33" priority="43">
      <formula>O27=2</formula>
    </cfRule>
    <cfRule type="expression" dxfId="32" priority="44">
      <formula>O27=1</formula>
    </cfRule>
    <cfRule type="expression" dxfId="31" priority="45">
      <formula>O27&lt;1</formula>
    </cfRule>
  </conditionalFormatting>
  <conditionalFormatting sqref="O27">
    <cfRule type="expression" dxfId="30" priority="41">
      <formula>$D27&lt;1</formula>
    </cfRule>
  </conditionalFormatting>
  <conditionalFormatting sqref="P27">
    <cfRule type="expression" dxfId="29" priority="37">
      <formula>P27=""</formula>
    </cfRule>
    <cfRule type="expression" dxfId="28" priority="38">
      <formula>P27=2</formula>
    </cfRule>
    <cfRule type="expression" dxfId="27" priority="39">
      <formula>P27=1</formula>
    </cfRule>
    <cfRule type="expression" dxfId="26" priority="40">
      <formula>P27&lt;1</formula>
    </cfRule>
  </conditionalFormatting>
  <conditionalFormatting sqref="P27">
    <cfRule type="expression" dxfId="25" priority="36">
      <formula>$D27&lt;1</formula>
    </cfRule>
  </conditionalFormatting>
  <conditionalFormatting sqref="Q27">
    <cfRule type="expression" dxfId="24" priority="32">
      <formula>Q27=""</formula>
    </cfRule>
    <cfRule type="expression" dxfId="23" priority="33">
      <formula>Q27=2</formula>
    </cfRule>
    <cfRule type="expression" dxfId="22" priority="34">
      <formula>Q27=1</formula>
    </cfRule>
    <cfRule type="expression" dxfId="21" priority="35">
      <formula>Q27&lt;1</formula>
    </cfRule>
  </conditionalFormatting>
  <conditionalFormatting sqref="Q27">
    <cfRule type="expression" dxfId="20" priority="31">
      <formula>$D27&lt;1</formula>
    </cfRule>
  </conditionalFormatting>
  <conditionalFormatting sqref="R27">
    <cfRule type="expression" dxfId="19" priority="27">
      <formula>R27=""</formula>
    </cfRule>
    <cfRule type="expression" dxfId="18" priority="28">
      <formula>R27=2</formula>
    </cfRule>
    <cfRule type="expression" dxfId="17" priority="29">
      <formula>R27=1</formula>
    </cfRule>
    <cfRule type="expression" dxfId="16" priority="30">
      <formula>R27&lt;1</formula>
    </cfRule>
  </conditionalFormatting>
  <conditionalFormatting sqref="R27">
    <cfRule type="expression" dxfId="15" priority="26">
      <formula>$D27&lt;1</formula>
    </cfRule>
  </conditionalFormatting>
  <conditionalFormatting sqref="F28">
    <cfRule type="expression" dxfId="14" priority="22">
      <formula>F28=""</formula>
    </cfRule>
    <cfRule type="expression" dxfId="13" priority="23">
      <formula>F28=2</formula>
    </cfRule>
    <cfRule type="expression" dxfId="12" priority="24">
      <formula>F28=1</formula>
    </cfRule>
    <cfRule type="expression" dxfId="11" priority="25">
      <formula>F28&lt;1</formula>
    </cfRule>
  </conditionalFormatting>
  <conditionalFormatting sqref="F28">
    <cfRule type="expression" dxfId="10" priority="21">
      <formula>$D28&lt;1</formula>
    </cfRule>
  </conditionalFormatting>
  <conditionalFormatting sqref="G28">
    <cfRule type="expression" dxfId="9" priority="17">
      <formula>G28=""</formula>
    </cfRule>
    <cfRule type="expression" dxfId="8" priority="18">
      <formula>G28=2</formula>
    </cfRule>
    <cfRule type="expression" dxfId="7" priority="19">
      <formula>G28=1</formula>
    </cfRule>
    <cfRule type="expression" dxfId="6" priority="20">
      <formula>G28&lt;1</formula>
    </cfRule>
  </conditionalFormatting>
  <conditionalFormatting sqref="G28">
    <cfRule type="expression" dxfId="5" priority="16">
      <formula>$D28&lt;1</formula>
    </cfRule>
  </conditionalFormatting>
  <conditionalFormatting sqref="F29:R30 H28:R28">
    <cfRule type="expression" dxfId="4" priority="12">
      <formula>F28=""</formula>
    </cfRule>
    <cfRule type="expression" dxfId="3" priority="13">
      <formula>F28=2</formula>
    </cfRule>
    <cfRule type="expression" dxfId="2" priority="14">
      <formula>F28=1</formula>
    </cfRule>
    <cfRule type="expression" dxfId="1" priority="15">
      <formula>F28&lt;1</formula>
    </cfRule>
  </conditionalFormatting>
  <conditionalFormatting sqref="F29:R30 H28:R28">
    <cfRule type="expression" dxfId="0" priority="11">
      <formula>$D28&lt;1</formula>
    </cfRule>
  </conditionalFormatting>
  <dataValidations count="8">
    <dataValidation type="list" allowBlank="1" showInputMessage="1" showErrorMessage="1" sqref="D21:D25 D46:D56 D33:D38 D9:D13" xr:uid="{00000000-0002-0000-0100-000000000000}">
      <formula1>"0,1,2,3"</formula1>
    </dataValidation>
    <dataValidation type="list" allowBlank="1" showInputMessage="1" showErrorMessage="1" sqref="D73" xr:uid="{00000000-0002-0000-0100-000001000000}">
      <formula1>#REF!</formula1>
    </dataValidation>
    <dataValidation type="list" allowBlank="1" showInputMessage="1" showErrorMessage="1" sqref="C9" xr:uid="{00000000-0002-0000-0100-000002000000}">
      <formula1>"Einbeziehung des Bauunternehmens ab Lph 1 HOAI, Einbeziehung des Bauunternehmens ab Lph 3 HOAI, Einbeziehung des Bauunternehmens ab Lph 5 HOAI, Einbeziehung des Bauunternehmens ab Lph 7 HOAI"</formula1>
    </dataValidation>
    <dataValidation type="list" allowBlank="1" showInputMessage="1" showErrorMessage="1" sqref="C10" xr:uid="{00000000-0002-0000-0100-000003000000}">
      <formula1>"Einbeziehung des Planers bis Lph 3 HOAI, Einbeziehung des Planers bis Lph 5 HOAI, Einbeziehung des Planers über alle Phasen der HOAI"</formula1>
    </dataValidation>
    <dataValidation type="list" allowBlank="1" showInputMessage="1" showErrorMessage="1" sqref="C11" xr:uid="{00000000-0002-0000-0100-000004000000}">
      <formula1>"Geringe Personalkapazitäten für die Planungsphase beim Auftraggeber vorhanden, Mittlere Personalkapazitäten für die Planungsphase beim Auftraggeber vorhanden, Hohe Personalkapazitäten für die Planungsphase beim Auftraggeber vorhanden"</formula1>
    </dataValidation>
    <dataValidation type="list" allowBlank="1" showInputMessage="1" showErrorMessage="1" sqref="C12" xr:uid="{00000000-0002-0000-0100-000005000000}">
      <formula1>"Geringe Personalkapazitäten für die Projektausführung beim Auftraggeber, Mittlere Personalkapazitäten für die Projektausführung beim Auftraggeber, Hohe Personalkapazitäten für die Projektausführung beim Auftraggeber"</formula1>
    </dataValidation>
    <dataValidation type="list" allowBlank="1" showInputMessage="1" showErrorMessage="1" sqref="C56" xr:uid="{00000000-0002-0000-0100-000006000000}">
      <formula1>"Bauinvestitionsvolumen: kleiner 15 Mio. €, Bauinvestitionsvolumen: zwischen 15-50 Mio. €, Bauinvestitionsvolumen: zwischen 50-100 Mio. €"</formula1>
    </dataValidation>
    <dataValidation type="list" allowBlank="1" showInputMessage="1" showErrorMessage="1" sqref="F14:R18 F26:R30 F39:R43 F57:R71" xr:uid="{00000000-0002-0000-0100-000007000000}">
      <formula1>"0,1,2"</formula1>
    </dataValidation>
  </dataValidations>
  <pageMargins left="0.23622047244094491" right="0.23622047244094491" top="0.74803149606299213" bottom="0.74803149606299213" header="0.31496062992125984" footer="0.31496062992125984"/>
  <pageSetup paperSize="8" scale="76" orientation="portrait" r:id="rId1"/>
  <headerFooter>
    <oddFooter>&amp;LNutzwertanalyse für Beschaffungsmodelle&amp;CPD - Berater der öffentlichen Hand GmbH&amp;RStand Februar 2024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conOverlay xmlns="http://schemas.microsoft.com/sharepoint/v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3053E2AF0371A40AA9604C744F63D1B" ma:contentTypeVersion="" ma:contentTypeDescription="Ein neues Dokument erstellen." ma:contentTypeScope="" ma:versionID="b25f48872bc6ffca66f1a2a47292be79">
  <xsd:schema xmlns:xsd="http://www.w3.org/2001/XMLSchema" xmlns:xs="http://www.w3.org/2001/XMLSchema" xmlns:p="http://schemas.microsoft.com/office/2006/metadata/properties" xmlns:ns2="http://schemas.microsoft.com/sharepoint/v4" xmlns:ns3="4344d472-1c8f-4768-81e2-4dd5bde2fb1f" targetNamespace="http://schemas.microsoft.com/office/2006/metadata/properties" ma:root="true" ma:fieldsID="2f05244d055526ba62439850b4c3c40c" ns2:_="" ns3:_="">
    <xsd:import namespace="http://schemas.microsoft.com/sharepoint/v4"/>
    <xsd:import namespace="4344d472-1c8f-4768-81e2-4dd5bde2fb1f"/>
    <xsd:element name="properties">
      <xsd:complexType>
        <xsd:sequence>
          <xsd:element name="documentManagement">
            <xsd:complexType>
              <xsd:all>
                <xsd:element ref="ns2:IconOverlay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8" nillable="true" ma:displayName="IconOverlay" ma:hidden="true" ma:internalName="IconOverlay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44d472-1c8f-4768-81e2-4dd5bde2fb1f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06D4DAE-DDFD-40CE-9861-F5088A11B15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BC21BD8-37E6-4C92-B10F-83D5998A125D}">
  <ds:schemaRefs>
    <ds:schemaRef ds:uri="http://schemas.microsoft.com/sharepoint/v4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infopath/2007/PartnerControls"/>
    <ds:schemaRef ds:uri="4344d472-1c8f-4768-81e2-4dd5bde2fb1f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D2A3BE36-BA9F-412A-A19B-D5E55F2A79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4"/>
    <ds:schemaRef ds:uri="4344d472-1c8f-4768-81e2-4dd5bde2fb1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1| Brainstorming</vt:lpstr>
      <vt:lpstr>2 | Nutzwertanalyse</vt:lpstr>
      <vt:lpstr>'1| Brainstorming'!Druckbereich</vt:lpstr>
      <vt:lpstr>'2 | Nutzwertanalyse'!Druckbereich</vt:lpstr>
    </vt:vector>
  </TitlesOfParts>
  <Company>PD – Berater der öffentlichen Hand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Master-Template</dc:title>
  <dc:creator>Eilers, Maike</dc:creator>
  <cp:lastModifiedBy>Eilers, Dr. Maike</cp:lastModifiedBy>
  <cp:lastPrinted>2026-07-10T08:25:50Z</cp:lastPrinted>
  <dcterms:created xsi:type="dcterms:W3CDTF">2010-09-16T13:30:02Z</dcterms:created>
  <dcterms:modified xsi:type="dcterms:W3CDTF">2026-07-10T08:26:02Z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ersion">
    <vt:lpwstr>20200625</vt:lpwstr>
  </property>
  <property fmtid="{D5CDD505-2E9C-101B-9397-08002B2CF9AE}" pid="3" name="ContentTypeId">
    <vt:lpwstr>0x010100B3053E2AF0371A40AA9604C744F63D1B</vt:lpwstr>
  </property>
  <property fmtid="{D5CDD505-2E9C-101B-9397-08002B2CF9AE}" pid="4" name="Jahr">
    <vt:lpwstr>2023</vt:lpwstr>
  </property>
</Properties>
</file>